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770" windowWidth="19260" windowHeight="5940" tabRatio="829" activeTab="1"/>
  </bookViews>
  <sheets>
    <sheet name="Instrukcja" sheetId="1" r:id="rId1"/>
    <sheet name="Lista projektów" sheetId="2" r:id="rId2"/>
    <sheet name="P1" sheetId="3" r:id="rId3"/>
    <sheet name="P2" sheetId="4" r:id="rId4"/>
    <sheet name="P3" sheetId="5" r:id="rId5"/>
    <sheet name="P5" sheetId="6" r:id="rId6"/>
    <sheet name="P4" sheetId="7" r:id="rId7"/>
    <sheet name="P6" sheetId="8" r:id="rId8"/>
    <sheet name="P7" sheetId="9" r:id="rId9"/>
    <sheet name="P8" sheetId="10" r:id="rId10"/>
    <sheet name="P9" sheetId="11" r:id="rId11"/>
    <sheet name="P10" sheetId="12" r:id="rId12"/>
  </sheets>
  <definedNames>
    <definedName name="_xlnm.Print_Area" localSheetId="0">'Instrukcja'!$A$1:$L$7</definedName>
    <definedName name="_xlnm.Print_Area" localSheetId="1">'Lista projektów'!$A$2:$BJ$32</definedName>
    <definedName name="_xlnm.Print_Area" localSheetId="2">'P1'!$A$1:$V$71</definedName>
    <definedName name="_xlnm.Print_Area" localSheetId="11">'P10'!$A$1:$V$71</definedName>
    <definedName name="_xlnm.Print_Area" localSheetId="3">'P2'!$A$1:$V$71</definedName>
    <definedName name="_xlnm.Print_Area" localSheetId="4">'P3'!$A$1:$V$71</definedName>
    <definedName name="_xlnm.Print_Area" localSheetId="6">'P4'!$A$1:$V$71</definedName>
    <definedName name="_xlnm.Print_Area" localSheetId="5">'P5'!$A$1:$V$71</definedName>
    <definedName name="_xlnm.Print_Area" localSheetId="7">'P6'!$A$1:$V$71</definedName>
    <definedName name="_xlnm.Print_Area" localSheetId="8">'P7'!$A$1:$V$71</definedName>
    <definedName name="_xlnm.Print_Area" localSheetId="9">'P8'!$A$1:$V$71</definedName>
    <definedName name="_xlnm.Print_Area" localSheetId="10">'P9'!$A$1:$V$71</definedName>
  </definedNames>
  <calcPr fullCalcOnLoad="1"/>
</workbook>
</file>

<file path=xl/sharedStrings.xml><?xml version="1.0" encoding="utf-8"?>
<sst xmlns="http://schemas.openxmlformats.org/spreadsheetml/2006/main" count="1133" uniqueCount="194">
  <si>
    <t>Wynagrodzenia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</si>
  <si>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</si>
  <si>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</si>
  <si>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</si>
  <si>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</si>
  <si>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</si>
  <si>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</si>
  <si>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</si>
  <si>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</si>
  <si>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</si>
  <si>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</si>
  <si>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</si>
  <si>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</si>
  <si>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</si>
  <si>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Przychody w miesiącu:</t>
  </si>
  <si>
    <t>Koszty w miesiącu:</t>
  </si>
  <si>
    <t>Data rozpoczęcia projektu:</t>
  </si>
  <si>
    <t>Data zakończenia:</t>
  </si>
  <si>
    <t>Data zakończenia projektu:</t>
  </si>
  <si>
    <t>Nr zakładki w modelu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</si>
  <si>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</si>
  <si>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</si>
  <si>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</si>
  <si>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</si>
  <si>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</si>
  <si>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</si>
  <si>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</si>
  <si>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</si>
  <si>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</si>
  <si>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 xml:space="preserve">Nazwa projektu </t>
  </si>
  <si>
    <t>Osoba odpowiedzialna za projekt</t>
  </si>
  <si>
    <t>Instrukcja obsługi modelu do kontrolowania projektów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</si>
  <si>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 xml:space="preserve"> (zielone pole po prawej)</t>
    </r>
  </si>
  <si>
    <t>Lista kontrolna projektów</t>
  </si>
  <si>
    <t>Czy projekt został zakończony?</t>
  </si>
  <si>
    <t>Tak</t>
  </si>
  <si>
    <t>Nie</t>
  </si>
  <si>
    <t>Karta projektu:</t>
  </si>
  <si>
    <t>Budżet</t>
  </si>
  <si>
    <t>I KWARTAŁ</t>
  </si>
  <si>
    <t>IV KWARTAŁ</t>
  </si>
  <si>
    <t>III KWARTAŁ</t>
  </si>
  <si>
    <t>II KWARTAŁ</t>
  </si>
  <si>
    <t>Realizacja</t>
  </si>
  <si>
    <t>Osoba odpowiedzialna za projekt:</t>
  </si>
  <si>
    <t>Kazimierz Wyrzykowski</t>
  </si>
  <si>
    <t>PRZEJDŹ do zakładki projektu P1</t>
  </si>
  <si>
    <t>POWRÓT do Listy Projektów</t>
  </si>
  <si>
    <r>
      <t xml:space="preserve">Szybka nawigacja                    </t>
    </r>
    <r>
      <rPr>
        <b/>
        <i/>
        <sz val="10"/>
        <color indexed="30"/>
        <rFont val="Arial"/>
        <family val="2"/>
      </rPr>
      <t>(kliknij na linki poniżej)</t>
    </r>
  </si>
  <si>
    <r>
      <t xml:space="preserve">Miesiąc </t>
    </r>
    <r>
      <rPr>
        <b/>
        <i/>
        <sz val="10"/>
        <color indexed="30"/>
        <rFont val="Arial"/>
        <family val="2"/>
      </rPr>
      <t>(wybierz z listy)</t>
    </r>
  </si>
  <si>
    <t xml:space="preserve">Data rozpoczęcia projektu: </t>
  </si>
  <si>
    <r>
      <t>Rok</t>
    </r>
    <r>
      <rPr>
        <b/>
        <i/>
        <sz val="10"/>
        <color indexed="30"/>
        <rFont val="Arial"/>
        <family val="2"/>
      </rPr>
      <t xml:space="preserve"> (wybierz z listy)</t>
    </r>
  </si>
  <si>
    <t>Ratujemy most drogowy w Zabieżkach</t>
  </si>
  <si>
    <t>Budujemy Muzem Polskich XIX Autostrad z okresu Królestwa Kongresowego</t>
  </si>
  <si>
    <r>
      <t xml:space="preserve">Budżet </t>
    </r>
    <r>
      <rPr>
        <b/>
        <u val="single"/>
        <sz val="11"/>
        <color indexed="8"/>
        <rFont val="Arial"/>
        <family val="2"/>
      </rPr>
      <t>Przychody</t>
    </r>
    <r>
      <rPr>
        <b/>
        <sz val="11"/>
        <color indexed="8"/>
        <rFont val="Arial"/>
        <family val="2"/>
      </rPr>
      <t xml:space="preserve"> projektu</t>
    </r>
  </si>
  <si>
    <r>
      <t xml:space="preserve">Budżet    </t>
    </r>
    <r>
      <rPr>
        <b/>
        <u val="single"/>
        <sz val="11"/>
        <color indexed="8"/>
        <rFont val="Arial"/>
        <family val="2"/>
      </rPr>
      <t>Koszty</t>
    </r>
    <r>
      <rPr>
        <b/>
        <sz val="11"/>
        <color indexed="8"/>
        <rFont val="Arial"/>
        <family val="2"/>
      </rPr>
      <t xml:space="preserve">  projektu</t>
    </r>
  </si>
  <si>
    <r>
      <t xml:space="preserve">Realizacja </t>
    </r>
    <r>
      <rPr>
        <b/>
        <u val="single"/>
        <sz val="11"/>
        <rFont val="Arial"/>
        <family val="2"/>
      </rPr>
      <t>Przychody</t>
    </r>
    <r>
      <rPr>
        <b/>
        <sz val="11"/>
        <rFont val="Arial"/>
        <family val="2"/>
      </rPr>
      <t xml:space="preserve"> projektu</t>
    </r>
  </si>
  <si>
    <r>
      <t xml:space="preserve">Realizacja   </t>
    </r>
    <r>
      <rPr>
        <b/>
        <u val="single"/>
        <sz val="11"/>
        <rFont val="Arial"/>
        <family val="2"/>
      </rPr>
      <t>Koszty</t>
    </r>
    <r>
      <rPr>
        <b/>
        <sz val="11"/>
        <rFont val="Arial"/>
        <family val="2"/>
      </rPr>
      <t xml:space="preserve">  projektu</t>
    </r>
  </si>
  <si>
    <t>Igor Niemrozowski</t>
  </si>
  <si>
    <t>Ernest Skolimowski</t>
  </si>
  <si>
    <t>Zygmunt Wiaterek</t>
  </si>
  <si>
    <t>W lewym górnym rogu: Naciśnij |1| i pokaż lata                                          Naciśnij |2| i pokaż kwartały                         Naciśnij |3| i pokaż miesiące</t>
  </si>
  <si>
    <t>Zakładka "Lista projektów"</t>
  </si>
  <si>
    <t>Tutaj znajdują się podstawowe dane o wszystkich naszych projektach</t>
  </si>
  <si>
    <r>
      <t xml:space="preserve">Wszystkie </t>
    </r>
    <r>
      <rPr>
        <b/>
        <i/>
        <u val="single"/>
        <sz val="11"/>
        <color indexed="52"/>
        <rFont val="Arial"/>
        <family val="2"/>
      </rPr>
      <t>dane wstawiamy</t>
    </r>
    <r>
      <rPr>
        <b/>
        <i/>
        <sz val="11"/>
        <color indexed="52"/>
        <rFont val="Arial"/>
        <family val="2"/>
      </rPr>
      <t xml:space="preserve"> zawsze w pola w </t>
    </r>
    <r>
      <rPr>
        <b/>
        <i/>
        <u val="single"/>
        <sz val="11"/>
        <color indexed="52"/>
        <rFont val="Arial"/>
        <family val="2"/>
      </rPr>
      <t>kolorze jasnozielonym</t>
    </r>
  </si>
  <si>
    <t>POWRÓT do Instrukcji</t>
  </si>
  <si>
    <t>PRZEJDŹ do Listy projektów</t>
  </si>
  <si>
    <t>Zakładka:           "Lista projektów"</t>
  </si>
  <si>
    <t>Kolumna:</t>
  </si>
  <si>
    <t>1.</t>
  </si>
  <si>
    <t>2.</t>
  </si>
  <si>
    <t>3.</t>
  </si>
  <si>
    <t>4.</t>
  </si>
  <si>
    <t>5.</t>
  </si>
  <si>
    <t>6.</t>
  </si>
  <si>
    <t>Szybka nawigacja</t>
  </si>
  <si>
    <t>7.</t>
  </si>
  <si>
    <r>
      <t xml:space="preserve">Osoba </t>
    </r>
    <r>
      <rPr>
        <b/>
        <sz val="10"/>
        <color indexed="8"/>
        <rFont val="Arial"/>
        <family val="2"/>
      </rPr>
      <t>odpowiedzialna</t>
    </r>
    <r>
      <rPr>
        <b/>
        <sz val="11"/>
        <color indexed="8"/>
        <rFont val="Arial"/>
        <family val="2"/>
      </rPr>
      <t xml:space="preserve"> za projekt</t>
    </r>
  </si>
  <si>
    <t>8.</t>
  </si>
  <si>
    <t>9.</t>
  </si>
  <si>
    <t>Kolumny:</t>
  </si>
  <si>
    <r>
      <t xml:space="preserve">Budżet </t>
    </r>
    <r>
      <rPr>
        <b/>
        <u val="single"/>
        <sz val="9"/>
        <color indexed="8"/>
        <rFont val="Calibri"/>
        <family val="2"/>
      </rPr>
      <t>Przychody</t>
    </r>
    <r>
      <rPr>
        <b/>
        <sz val="9"/>
        <color indexed="8"/>
        <rFont val="Calibri"/>
        <family val="2"/>
      </rPr>
      <t xml:space="preserve"> projektu</t>
    </r>
  </si>
  <si>
    <r>
      <t xml:space="preserve">Budżet    </t>
    </r>
    <r>
      <rPr>
        <b/>
        <u val="single"/>
        <sz val="9"/>
        <color indexed="8"/>
        <rFont val="Calibri"/>
        <family val="2"/>
      </rPr>
      <t>Koszty</t>
    </r>
    <r>
      <rPr>
        <b/>
        <sz val="9"/>
        <color indexed="8"/>
        <rFont val="Calibri"/>
        <family val="2"/>
      </rPr>
      <t xml:space="preserve">  projektu</t>
    </r>
  </si>
  <si>
    <r>
      <t xml:space="preserve">Realizacja </t>
    </r>
    <r>
      <rPr>
        <b/>
        <u val="single"/>
        <sz val="9"/>
        <rFont val="Calibri"/>
        <family val="2"/>
      </rPr>
      <t>Przychody</t>
    </r>
    <r>
      <rPr>
        <b/>
        <sz val="9"/>
        <rFont val="Calibri"/>
        <family val="2"/>
      </rPr>
      <t xml:space="preserve"> projektu</t>
    </r>
  </si>
  <si>
    <r>
      <t xml:space="preserve">Realizacja   </t>
    </r>
    <r>
      <rPr>
        <b/>
        <u val="single"/>
        <sz val="9"/>
        <rFont val="Calibri"/>
        <family val="2"/>
      </rPr>
      <t>Koszty</t>
    </r>
    <r>
      <rPr>
        <b/>
        <sz val="9"/>
        <rFont val="Calibri"/>
        <family val="2"/>
      </rPr>
      <t xml:space="preserve">  projektu</t>
    </r>
  </si>
  <si>
    <t>Zakładki "P1-P10"</t>
  </si>
  <si>
    <r>
      <t>W tych kolumnach znajdują się</t>
    </r>
    <r>
      <rPr>
        <b/>
        <sz val="11"/>
        <rFont val="Arial"/>
        <family val="2"/>
      </rPr>
      <t xml:space="preserve"> kwoty, które ciągną się automatycznie</t>
    </r>
    <r>
      <rPr>
        <sz val="11"/>
        <rFont val="Arial"/>
        <family val="2"/>
      </rPr>
      <t xml:space="preserve"> z zakładek od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do </t>
    </r>
    <r>
      <rPr>
        <b/>
        <sz val="11"/>
        <rFont val="Arial"/>
        <family val="2"/>
      </rPr>
      <t>P10</t>
    </r>
    <r>
      <rPr>
        <sz val="11"/>
        <rFont val="Arial"/>
        <family val="2"/>
      </rPr>
      <t xml:space="preserve">). Instrukcja wstawiania tych kwot znajduje się poniżej w sekcji </t>
    </r>
    <r>
      <rPr>
        <b/>
        <sz val="11"/>
        <rFont val="Arial"/>
        <family val="2"/>
      </rPr>
      <t>"Zakładki od P1 do P10</t>
    </r>
  </si>
  <si>
    <t>Zakładki:           "Od P1 do P10"</t>
  </si>
  <si>
    <r>
      <rPr>
        <b/>
        <u val="single"/>
        <sz val="12"/>
        <color indexed="10"/>
        <rFont val="Arial"/>
        <family val="2"/>
      </rPr>
      <t>Wpisz datę zakończenia projektu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naciśnij na link na żółtej strzałce po prawej aby przejść do odpowiedniej kolumny, wróć do instrukcji również za pomocą żółtej strzałki)</t>
    </r>
  </si>
  <si>
    <t>PRZEJDŹ do zakładki projektu P2</t>
  </si>
  <si>
    <t>PRZEJDŹ do zakładki projektu P3</t>
  </si>
  <si>
    <t>PRZEJDŹ do zakładki projektu P4</t>
  </si>
  <si>
    <t>PRZEJDŹ do zakładki projektu P5</t>
  </si>
  <si>
    <t>PRZEJDŹ do zakładki projektu P6</t>
  </si>
  <si>
    <t>PRZEJDŹ do zakładki projektu P7</t>
  </si>
  <si>
    <t>PRZEJDŹ do zakładki projektu P8</t>
  </si>
  <si>
    <t>PRZEJDŹ do zakładki projektu P9</t>
  </si>
  <si>
    <t>PRZEJDŹ do zakładki projektu P10</t>
  </si>
  <si>
    <t>POWRÓT do INSTRUKCJI</t>
  </si>
  <si>
    <r>
      <t>W tej kolumnie znajdują się</t>
    </r>
    <r>
      <rPr>
        <b/>
        <sz val="11"/>
        <rFont val="Arial"/>
        <family val="2"/>
      </rPr>
      <t xml:space="preserve"> żółte strzałki</t>
    </r>
    <r>
      <rPr>
        <sz val="11"/>
        <rFont val="Arial"/>
        <family val="2"/>
      </rPr>
      <t>, za pomocą których można szybko przejść do zakładki z wybranym projektem po wypełnieniu wyżej wymienionych pól w kolumnach: nazwa projektu, osoba odpowiedzialna za projekt, data rozpoczęcia projektu, data zakończenia projektu</t>
    </r>
  </si>
  <si>
    <t>Tutaj znajdują się szczegółowe dane o wszystkich naszych projektach</t>
  </si>
  <si>
    <t>10.</t>
  </si>
  <si>
    <t>ZUS</t>
  </si>
  <si>
    <t>Zakup materiałów biurowych</t>
  </si>
  <si>
    <t>Podróże służbowe</t>
  </si>
  <si>
    <t>Czynsz za lokal</t>
  </si>
  <si>
    <t>Energia elektryczna</t>
  </si>
  <si>
    <t>Telefony</t>
  </si>
  <si>
    <t>Materiały promocyjne</t>
  </si>
  <si>
    <t>% wykonania Budżetu</t>
  </si>
  <si>
    <t>Realizacja Budżetu Projektu</t>
  </si>
  <si>
    <r>
      <t xml:space="preserve">Zrealizowano </t>
    </r>
    <r>
      <rPr>
        <b/>
        <u val="single"/>
        <sz val="10"/>
        <color indexed="8"/>
        <rFont val="Arial"/>
        <family val="2"/>
      </rPr>
      <t>już</t>
    </r>
    <r>
      <rPr>
        <b/>
        <sz val="10"/>
        <color indexed="8"/>
        <rFont val="Arial"/>
        <family val="2"/>
      </rPr>
      <t xml:space="preserve"> ponad Budżet</t>
    </r>
  </si>
  <si>
    <t>Automatyczne       ostrzeżenia</t>
  </si>
  <si>
    <t>Różnica do Budżetu</t>
  </si>
  <si>
    <r>
      <t xml:space="preserve">Zostało             </t>
    </r>
    <r>
      <rPr>
        <b/>
        <u val="single"/>
        <sz val="10"/>
        <color indexed="8"/>
        <rFont val="Arial"/>
        <family val="2"/>
      </rPr>
      <t>jeszcze</t>
    </r>
    <r>
      <rPr>
        <b/>
        <sz val="10"/>
        <color indexed="8"/>
        <rFont val="Arial"/>
        <family val="2"/>
      </rPr>
      <t xml:space="preserve"> do Realizacji</t>
    </r>
  </si>
  <si>
    <t>Zapobieganie starzeniu się miejskiej  infrastruktury drogowej i tramwajowej</t>
  </si>
  <si>
    <t>Nadwyżka Przychodów w kwocie:</t>
  </si>
  <si>
    <t>Brak Przychodów w kwocie:</t>
  </si>
  <si>
    <t>Niższe koszty o kwotę:</t>
  </si>
  <si>
    <t>Przekroczenie kosztów o kwotę:</t>
  </si>
  <si>
    <r>
      <rPr>
        <b/>
        <sz val="9"/>
        <rFont val="Arial"/>
        <family val="2"/>
      </rPr>
      <t>Przekroczenie</t>
    </r>
    <r>
      <rPr>
        <b/>
        <sz val="10"/>
        <rFont val="Arial"/>
        <family val="2"/>
      </rPr>
      <t xml:space="preserve"> kosztów o kwotę:</t>
    </r>
  </si>
  <si>
    <t>Status realizacji całego projektu</t>
  </si>
  <si>
    <r>
      <t xml:space="preserve">Zaczniemy od nauki poruszania się po zakładkach projektu (od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do </t>
    </r>
    <r>
      <rPr>
        <b/>
        <sz val="11"/>
        <rFont val="Arial"/>
        <family val="2"/>
      </rPr>
      <t>P10</t>
    </r>
    <r>
      <rPr>
        <sz val="11"/>
        <rFont val="Arial"/>
        <family val="2"/>
      </rPr>
      <t xml:space="preserve">). Przejdź na zakładkę </t>
    </r>
    <r>
      <rPr>
        <b/>
        <sz val="11"/>
        <rFont val="Arial"/>
        <family val="2"/>
      </rPr>
      <t>"Lista projektów"</t>
    </r>
    <r>
      <rPr>
        <sz val="11"/>
        <rFont val="Arial"/>
        <family val="2"/>
      </rPr>
      <t xml:space="preserve"> do kolumny </t>
    </r>
    <r>
      <rPr>
        <b/>
        <sz val="11"/>
        <rFont val="Arial"/>
        <family val="2"/>
      </rPr>
      <t xml:space="preserve">"Szybka nawigacja" </t>
    </r>
    <r>
      <rPr>
        <sz val="11"/>
        <rFont val="Arial"/>
        <family val="2"/>
      </rPr>
      <t>klikająć po prawo na żółtą strzałkę</t>
    </r>
    <r>
      <rPr>
        <b/>
        <sz val="11"/>
        <rFont val="Arial"/>
        <family val="2"/>
      </rPr>
      <t xml:space="preserve"> "Przejdź do listy projektów". </t>
    </r>
    <r>
      <rPr>
        <sz val="11"/>
        <rFont val="Arial"/>
        <family val="2"/>
      </rPr>
      <t xml:space="preserve">Następnie kliknij na link na żółtej strzałce </t>
    </r>
    <r>
      <rPr>
        <b/>
        <sz val="11"/>
        <rFont val="Arial"/>
        <family val="2"/>
      </rPr>
      <t xml:space="preserve">"Przejdź do zakładki projektu P1". </t>
    </r>
    <r>
      <rPr>
        <sz val="11"/>
        <rFont val="Arial"/>
        <family val="2"/>
      </rPr>
      <t xml:space="preserve">Na samej górze arkusza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znajduje się szary pasek, na którym znajdują się dwie żółte strzałki </t>
    </r>
    <r>
      <rPr>
        <b/>
        <sz val="11"/>
        <rFont val="Arial"/>
        <family val="2"/>
      </rPr>
      <t>"Powrót do listy projektów"</t>
    </r>
    <r>
      <rPr>
        <sz val="11"/>
        <rFont val="Arial"/>
        <family val="2"/>
      </rPr>
      <t xml:space="preserve"> oraz </t>
    </r>
    <r>
      <rPr>
        <b/>
        <sz val="11"/>
        <rFont val="Arial"/>
        <family val="2"/>
      </rPr>
      <t>"Powrót do instrukcji".</t>
    </r>
    <r>
      <rPr>
        <sz val="11"/>
        <rFont val="Arial"/>
        <family val="2"/>
      </rPr>
      <t xml:space="preserve"> Wróć na zakładkę</t>
    </r>
    <r>
      <rPr>
        <b/>
        <sz val="11"/>
        <rFont val="Arial"/>
        <family val="2"/>
      </rPr>
      <t xml:space="preserve"> "Instrukcja" </t>
    </r>
    <r>
      <rPr>
        <sz val="11"/>
        <rFont val="Arial"/>
        <family val="2"/>
      </rPr>
      <t xml:space="preserve">za pomocą strzałki </t>
    </r>
    <r>
      <rPr>
        <b/>
        <sz val="11"/>
        <rFont val="Arial"/>
        <family val="2"/>
      </rPr>
      <t>"Powrót do instrukcji".</t>
    </r>
  </si>
  <si>
    <t>11.</t>
  </si>
  <si>
    <t>Wciśnij |+| lub |-| na górze i rozwiń lub zwiń                 cały rok 2014</t>
  </si>
  <si>
    <t>Wciśnij |+| lub |-| na górze i rozwiń lub zwiń                       I kwartał 2014</t>
  </si>
  <si>
    <t>Wciśnij |+| lub |-| na górze i rozwiń lub zwiń                       II kwartał 2014</t>
  </si>
  <si>
    <t>Wciśnij |+| lub |-| na górze i rozwiń lub zwiń                       III kwartał 2014</t>
  </si>
  <si>
    <t>Wciśnij |+| lub |-| na górze i rozwiń lub zwiń                       IV kwartał 2014</t>
  </si>
  <si>
    <r>
      <t xml:space="preserve">Nad tymi pomarańczowym  polami umieszczone są znaki |+|, które służą do </t>
    </r>
    <r>
      <rPr>
        <b/>
        <sz val="11"/>
        <rFont val="Arial"/>
        <family val="2"/>
      </rPr>
      <t>rozwijania ukrytych kolumn z miesiącamii</t>
    </r>
    <r>
      <rPr>
        <sz val="11"/>
        <rFont val="Arial"/>
        <family val="2"/>
      </rPr>
      <t xml:space="preserve"> lub znaki |-| służące </t>
    </r>
    <r>
      <rPr>
        <b/>
        <sz val="11"/>
        <rFont val="Arial"/>
        <family val="2"/>
      </rPr>
      <t>do zwijania miesięcy w dany kwartał</t>
    </r>
    <r>
      <rPr>
        <sz val="11"/>
        <rFont val="Arial"/>
        <family val="2"/>
      </rPr>
      <t xml:space="preserve">. </t>
    </r>
  </si>
  <si>
    <t>12.</t>
  </si>
  <si>
    <t>W lewym górnym rogu:                                          Naciśnij |1| i pokaż lata                                          Naciśnij |2| i pokaż kwartały                         Naciśnij |3| i pokaż miesiące</t>
  </si>
  <si>
    <r>
      <t xml:space="preserve">Nad tym pomarańczowym  polem umieszczony jest znak |+|, który służy do </t>
    </r>
    <r>
      <rPr>
        <b/>
        <sz val="11"/>
        <rFont val="Arial"/>
        <family val="2"/>
      </rPr>
      <t>rozwijania ukrytych kolumn z kwartałami</t>
    </r>
    <r>
      <rPr>
        <sz val="11"/>
        <rFont val="Arial"/>
        <family val="2"/>
      </rPr>
      <t xml:space="preserve"> lub znak |-| służący </t>
    </r>
    <r>
      <rPr>
        <b/>
        <sz val="11"/>
        <rFont val="Arial"/>
        <family val="2"/>
      </rPr>
      <t>do zwijania kwartałów</t>
    </r>
    <r>
      <rPr>
        <sz val="11"/>
        <rFont val="Arial"/>
        <family val="2"/>
      </rPr>
      <t xml:space="preserve"> w rok. Po kliknięciu na znak |+| pokażą się kolumny, nad którymi zobaczysz kolejne następujące pomarańczowe pola z instrukcjami:</t>
    </r>
  </si>
  <si>
    <r>
      <t xml:space="preserve">Nad tym pomarańczowym polem w górnym lewym rogu umiesczone są kwadraty z cyframi </t>
    </r>
    <r>
      <rPr>
        <b/>
        <sz val="12"/>
        <color indexed="30"/>
        <rFont val="Arial"/>
        <family val="2"/>
      </rPr>
      <t>| 1 |</t>
    </r>
    <r>
      <rPr>
        <sz val="11"/>
        <rFont val="Arial"/>
        <family val="2"/>
      </rPr>
      <t xml:space="preserve">, </t>
    </r>
    <r>
      <rPr>
        <b/>
        <sz val="12"/>
        <color indexed="30"/>
        <rFont val="Arial"/>
        <family val="2"/>
      </rPr>
      <t>| 2 |</t>
    </r>
    <r>
      <rPr>
        <sz val="11"/>
        <rFont val="Arial"/>
        <family val="2"/>
      </rPr>
      <t xml:space="preserve"> i </t>
    </r>
    <r>
      <rPr>
        <b/>
        <sz val="12"/>
        <color indexed="30"/>
        <rFont val="Arial"/>
        <family val="2"/>
      </rPr>
      <t>| 3 |</t>
    </r>
    <r>
      <rPr>
        <sz val="11"/>
        <rFont val="Arial"/>
        <family val="2"/>
      </rPr>
      <t xml:space="preserve">, który służą do szybkiego zwijania lub rozwijania kolumn z danymi. </t>
    </r>
  </si>
  <si>
    <r>
      <t>Jeśli klikniesz na</t>
    </r>
    <r>
      <rPr>
        <b/>
        <sz val="12"/>
        <color indexed="30"/>
        <rFont val="Arial"/>
        <family val="2"/>
      </rPr>
      <t xml:space="preserve"> | 2 |</t>
    </r>
    <r>
      <rPr>
        <sz val="11"/>
        <rFont val="Arial"/>
        <family val="2"/>
      </rPr>
      <t>, wszystkie kolumny z miesiącami zostaną zwinięte i będą widoczne kolumny z podsumowanymi kwartałami i latami.</t>
    </r>
  </si>
  <si>
    <r>
      <t xml:space="preserve">Za moment zaczniemy wpisywać </t>
    </r>
    <r>
      <rPr>
        <b/>
        <sz val="11"/>
        <color indexed="8"/>
        <rFont val="Arial"/>
        <family val="2"/>
      </rPr>
      <t xml:space="preserve">kwoty zaplanowane w budżecie projektu </t>
    </r>
    <r>
      <rPr>
        <sz val="11"/>
        <color indexed="8"/>
        <rFont val="Arial"/>
        <family val="2"/>
      </rPr>
      <t xml:space="preserve">w rozbiciu na poszczególne przychody i koszty oraz na poszczególne miesiące. Ale zaczniemy od  nauki szybkiego rozwijania i zwijania miesięcy, kwartałów oraz lat na zakładce </t>
    </r>
    <r>
      <rPr>
        <b/>
        <sz val="11"/>
        <color indexed="8"/>
        <rFont val="Arial"/>
        <family val="2"/>
      </rPr>
      <t>"P1"</t>
    </r>
    <r>
      <rPr>
        <sz val="11"/>
        <color indexed="8"/>
        <rFont val="Arial"/>
        <family val="2"/>
      </rPr>
      <t xml:space="preserve">. Przejdź na zkaładkę "P1" w sposób opisany w </t>
    </r>
    <r>
      <rPr>
        <b/>
        <sz val="11"/>
        <color indexed="8"/>
        <rFont val="Arial"/>
        <family val="2"/>
      </rPr>
      <t>pkt.9</t>
    </r>
    <r>
      <rPr>
        <sz val="11"/>
        <color indexed="8"/>
        <rFont val="Arial"/>
        <family val="2"/>
      </rPr>
      <t>. Na samej górze zakładki znajduje się szary pasek, na którym znajdują się pomarańczowe prostokąty z następującymi instrukcjami:</t>
    </r>
  </si>
  <si>
    <t>13.</t>
  </si>
  <si>
    <r>
      <t xml:space="preserve">W </t>
    </r>
    <r>
      <rPr>
        <b/>
        <sz val="11"/>
        <rFont val="Arial"/>
        <family val="2"/>
      </rPr>
      <t>pkt.10</t>
    </r>
    <r>
      <rPr>
        <sz val="11"/>
        <rFont val="Arial"/>
        <family val="2"/>
      </rPr>
      <t xml:space="preserve"> wstawiliśmy </t>
    </r>
    <r>
      <rPr>
        <b/>
        <sz val="11"/>
        <rFont val="Arial"/>
        <family val="2"/>
      </rPr>
      <t>rodzaje przychodów i kosztów,</t>
    </r>
    <r>
      <rPr>
        <sz val="11"/>
        <rFont val="Arial"/>
        <family val="2"/>
      </rPr>
      <t xml:space="preserve"> które występują w budżecie projektu. Teraz </t>
    </r>
    <r>
      <rPr>
        <b/>
        <u val="single"/>
        <sz val="12"/>
        <color indexed="10"/>
        <rFont val="Arial"/>
        <family val="2"/>
      </rPr>
      <t>wpisuj kwoty rzeczywiście zrealizowane w poszczególnych miesiącach, latach i kwartałach</t>
    </r>
    <r>
      <rPr>
        <sz val="11"/>
        <rFont val="Arial"/>
        <family val="2"/>
      </rPr>
      <t xml:space="preserve">. Kwoty wpisujemy w kolumny z nagłówkami </t>
    </r>
    <r>
      <rPr>
        <b/>
        <sz val="11"/>
        <rFont val="Arial"/>
        <family val="2"/>
      </rPr>
      <t>"Budżet"</t>
    </r>
    <r>
      <rPr>
        <sz val="11"/>
        <rFont val="Arial"/>
        <family val="2"/>
      </rPr>
      <t xml:space="preserve">. Aby dostać się do kolumn z miesiącami na zakładce </t>
    </r>
    <r>
      <rPr>
        <b/>
        <sz val="11"/>
        <rFont val="Arial"/>
        <family val="2"/>
      </rPr>
      <t>"P1"</t>
    </r>
    <r>
      <rPr>
        <sz val="11"/>
        <rFont val="Arial"/>
        <family val="2"/>
      </rPr>
      <t xml:space="preserve"> wykorzystaj sposób opisany w </t>
    </r>
    <r>
      <rPr>
        <b/>
        <sz val="11"/>
        <rFont val="Arial"/>
        <family val="2"/>
      </rPr>
      <t>pkt. 11</t>
    </r>
    <r>
      <rPr>
        <sz val="11"/>
        <rFont val="Arial"/>
        <family val="2"/>
      </rPr>
      <t xml:space="preserve"> lub </t>
    </r>
    <r>
      <rPr>
        <b/>
        <sz val="11"/>
        <rFont val="Arial"/>
        <family val="2"/>
      </rPr>
      <t>pkt.12</t>
    </r>
    <r>
      <rPr>
        <sz val="11"/>
        <rFont val="Arial"/>
        <family val="2"/>
      </rPr>
      <t>. Kwoty przychodów i kosztów wpisujemy w jasnozielone pola.</t>
    </r>
  </si>
  <si>
    <t>14.</t>
  </si>
  <si>
    <t>15.</t>
  </si>
  <si>
    <r>
      <t xml:space="preserve">W </t>
    </r>
    <r>
      <rPr>
        <b/>
        <sz val="11"/>
        <rFont val="Arial"/>
        <family val="2"/>
      </rPr>
      <t>linii 15</t>
    </r>
    <r>
      <rPr>
        <sz val="11"/>
        <rFont val="Arial"/>
        <family val="2"/>
      </rPr>
      <t xml:space="preserve"> znajdziesz pole z pytaniem </t>
    </r>
    <r>
      <rPr>
        <b/>
        <sz val="11"/>
        <rFont val="Arial"/>
        <family val="2"/>
      </rPr>
      <t>"Czy projekt został zakończony?"</t>
    </r>
    <r>
      <rPr>
        <sz val="11"/>
        <rFont val="Arial"/>
        <family val="2"/>
      </rPr>
      <t xml:space="preserve">. W komórce po prawej </t>
    </r>
    <r>
      <rPr>
        <b/>
        <u val="single"/>
        <sz val="12"/>
        <color indexed="10"/>
        <rFont val="Arial"/>
        <family val="2"/>
      </rPr>
      <t>wybierz z listy "tak" jeśli projekt zakończony, "nie" jeśli w trakcie realizacji</t>
    </r>
  </si>
  <si>
    <t xml:space="preserve">Na każdej zakładce projektu znajduję się następujące kolumny z automatycznie generowanymi informacjami o stanie realizacji projektu: </t>
  </si>
  <si>
    <t>Różnica do Budżetu        RAZEM</t>
  </si>
  <si>
    <r>
      <t>Model generuje automatyczne komunikaty ostrzegawcze (</t>
    </r>
    <r>
      <rPr>
        <b/>
        <sz val="11"/>
        <color indexed="10"/>
        <rFont val="Arial"/>
        <family val="2"/>
      </rPr>
      <t>czerwone - negatywne</t>
    </r>
    <r>
      <rPr>
        <sz val="11"/>
        <rFont val="Arial"/>
        <family val="2"/>
      </rPr>
      <t xml:space="preserve">, </t>
    </r>
    <r>
      <rPr>
        <b/>
        <sz val="11"/>
        <color indexed="11"/>
        <rFont val="Arial"/>
        <family val="2"/>
      </rPr>
      <t>zielone -pozytywne</t>
    </r>
    <r>
      <rPr>
        <sz val="11"/>
        <color indexed="8"/>
        <rFont val="Arial"/>
        <family val="2"/>
      </rPr>
      <t>):</t>
    </r>
  </si>
  <si>
    <t>Brak przychodów !!!</t>
  </si>
  <si>
    <t>Wyższe przychody !!!</t>
  </si>
  <si>
    <t>Przekroczenie kosztów !!!</t>
  </si>
  <si>
    <t>Niższe koszty !!!</t>
  </si>
  <si>
    <r>
      <t xml:space="preserve">Jeżeli zrealizowane </t>
    </r>
    <r>
      <rPr>
        <b/>
        <sz val="11"/>
        <rFont val="Arial"/>
        <family val="2"/>
      </rPr>
      <t>przychody są niższe</t>
    </r>
    <r>
      <rPr>
        <sz val="11"/>
        <rFont val="Arial"/>
        <family val="2"/>
      </rPr>
      <t xml:space="preserve"> niż planowane w budżecie</t>
    </r>
  </si>
  <si>
    <r>
      <t xml:space="preserve">Jeżeli zrealizowane </t>
    </r>
    <r>
      <rPr>
        <b/>
        <sz val="11"/>
        <rFont val="Arial"/>
        <family val="2"/>
      </rPr>
      <t>przychody są wyższe</t>
    </r>
    <r>
      <rPr>
        <sz val="11"/>
        <rFont val="Arial"/>
        <family val="2"/>
      </rPr>
      <t xml:space="preserve"> niż planowane w budżecie</t>
    </r>
  </si>
  <si>
    <r>
      <t xml:space="preserve">Jeżeli zrealizowane </t>
    </r>
    <r>
      <rPr>
        <b/>
        <sz val="11"/>
        <rFont val="Arial"/>
        <family val="2"/>
      </rPr>
      <t>koszty są wyższe</t>
    </r>
    <r>
      <rPr>
        <sz val="11"/>
        <rFont val="Arial"/>
        <family val="2"/>
      </rPr>
      <t xml:space="preserve"> niż planowane w budżecie</t>
    </r>
  </si>
  <si>
    <r>
      <t xml:space="preserve">Jeżeli zrealizowane </t>
    </r>
    <r>
      <rPr>
        <b/>
        <sz val="11"/>
        <rFont val="Arial"/>
        <family val="2"/>
      </rPr>
      <t>koszty są niższe</t>
    </r>
    <r>
      <rPr>
        <sz val="11"/>
        <rFont val="Arial"/>
        <family val="2"/>
      </rPr>
      <t xml:space="preserve"> niż planowane w budżecie</t>
    </r>
  </si>
  <si>
    <t>16.</t>
  </si>
  <si>
    <t>Ile procent budżetu zostało już wykonane dla każdego rodzaju przychodu i kosztu</t>
  </si>
  <si>
    <t>Jakie kwoty zaplanowane w budżecie zostały jeszcze do wykonania dla każdego rodzaju przychodu i kosztu</t>
  </si>
  <si>
    <t>Jakie kwoty zaplanowane w budżecie zostały już przekroczone  dla każdego rodzaju przychodu i kosztu</t>
  </si>
  <si>
    <t>17.</t>
  </si>
  <si>
    <t>18.</t>
  </si>
  <si>
    <r>
      <t xml:space="preserve">Automatyczne informacje z </t>
    </r>
    <r>
      <rPr>
        <b/>
        <sz val="11"/>
        <rFont val="Arial"/>
        <family val="2"/>
      </rPr>
      <t>pkt. 17</t>
    </r>
    <r>
      <rPr>
        <sz val="11"/>
        <rFont val="Arial"/>
        <family val="2"/>
      </rPr>
      <t xml:space="preserve"> pokazują się również w formie zbiorczej na zakładce </t>
    </r>
    <r>
      <rPr>
        <b/>
        <sz val="11"/>
        <rFont val="Arial"/>
        <family val="2"/>
      </rPr>
      <t>"Lista projektów"</t>
    </r>
    <r>
      <rPr>
        <sz val="11"/>
        <rFont val="Arial"/>
        <family val="2"/>
      </rPr>
      <t xml:space="preserve">  w kolumnie </t>
    </r>
    <r>
      <rPr>
        <b/>
        <sz val="11"/>
        <rFont val="Arial"/>
        <family val="2"/>
      </rPr>
      <t>"Status realizacji całego projektu"</t>
    </r>
    <r>
      <rPr>
        <sz val="11"/>
        <rFont val="Arial"/>
        <family val="2"/>
      </rPr>
      <t>.</t>
    </r>
  </si>
  <si>
    <r>
      <t xml:space="preserve">Tutaj znajdują się </t>
    </r>
    <r>
      <rPr>
        <b/>
        <sz val="11"/>
        <rFont val="Arial"/>
        <family val="2"/>
      </rPr>
      <t>nazwy zakładek</t>
    </r>
    <r>
      <rPr>
        <sz val="11"/>
        <rFont val="Arial"/>
        <family val="2"/>
      </rPr>
      <t xml:space="preserve"> od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do </t>
    </r>
    <r>
      <rPr>
        <b/>
        <sz val="11"/>
        <rFont val="Arial"/>
        <family val="2"/>
      </rPr>
      <t>P10</t>
    </r>
    <r>
      <rPr>
        <sz val="11"/>
        <rFont val="Arial"/>
        <family val="2"/>
      </rPr>
      <t xml:space="preserve">, na których będą znajdować się szczegółowe informacje dotyczące poszczególnych projektów </t>
    </r>
    <r>
      <rPr>
        <i/>
        <sz val="11"/>
        <rFont val="Arial"/>
        <family val="2"/>
      </rPr>
      <t xml:space="preserve">(naciśnij na link na żółtej strzałce po prawej aby przejść do odpowiedniej kolumny na zakładce </t>
    </r>
    <r>
      <rPr>
        <b/>
        <i/>
        <sz val="11"/>
        <rFont val="Arial"/>
        <family val="2"/>
      </rPr>
      <t>"Lista projektów".</t>
    </r>
    <r>
      <rPr>
        <i/>
        <sz val="11"/>
        <rFont val="Arial"/>
        <family val="2"/>
      </rPr>
      <t xml:space="preserve"> Wróć do zakładki </t>
    </r>
    <r>
      <rPr>
        <b/>
        <i/>
        <sz val="11"/>
        <rFont val="Arial"/>
        <family val="2"/>
      </rPr>
      <t>"Instrukcja"</t>
    </r>
    <r>
      <rPr>
        <i/>
        <sz val="11"/>
        <rFont val="Arial"/>
        <family val="2"/>
      </rPr>
      <t xml:space="preserve"> również za pomocą </t>
    </r>
    <r>
      <rPr>
        <b/>
        <i/>
        <sz val="11"/>
        <rFont val="Arial"/>
        <family val="2"/>
      </rPr>
      <t>żółtej strzałki</t>
    </r>
    <r>
      <rPr>
        <i/>
        <sz val="11"/>
        <rFont val="Arial"/>
        <family val="2"/>
      </rPr>
      <t xml:space="preserve">, którą znajdziesz </t>
    </r>
    <r>
      <rPr>
        <b/>
        <i/>
        <sz val="11"/>
        <rFont val="Arial"/>
        <family val="2"/>
      </rPr>
      <t>na szarym pasku</t>
    </r>
    <r>
      <rPr>
        <i/>
        <sz val="11"/>
        <rFont val="Arial"/>
        <family val="2"/>
      </rPr>
      <t xml:space="preserve"> u góry zakładki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>).</t>
    </r>
  </si>
  <si>
    <r>
      <rPr>
        <b/>
        <u val="single"/>
        <sz val="12"/>
        <color indexed="10"/>
        <rFont val="Arial"/>
        <family val="2"/>
      </rPr>
      <t>Wpisz</t>
    </r>
    <r>
      <rPr>
        <u val="single"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Imię i nazwisko osoby odpowiadającej</t>
    </r>
    <r>
      <rPr>
        <u val="single"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za projek</t>
    </r>
    <r>
      <rPr>
        <u val="single"/>
        <sz val="12"/>
        <color indexed="10"/>
        <rFont val="Arial"/>
        <family val="2"/>
      </rPr>
      <t>t</t>
    </r>
    <r>
      <rPr>
        <i/>
        <sz val="11"/>
        <rFont val="Arial"/>
        <family val="2"/>
      </rPr>
      <t xml:space="preserve"> (naciśnij na link na żółtej strzałce po prawej aby przejść do odpowiedniej kolumny na zakładce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 xml:space="preserve">. Wróć do zakładki </t>
    </r>
    <r>
      <rPr>
        <b/>
        <i/>
        <sz val="11"/>
        <rFont val="Arial"/>
        <family val="2"/>
      </rPr>
      <t>"Instrukcja"</t>
    </r>
    <r>
      <rPr>
        <i/>
        <sz val="11"/>
        <rFont val="Arial"/>
        <family val="2"/>
      </rPr>
      <t xml:space="preserve"> również za pomocą żółtej strzałki, którą znajdziesz </t>
    </r>
    <r>
      <rPr>
        <b/>
        <i/>
        <sz val="11"/>
        <rFont val="Arial"/>
        <family val="2"/>
      </rPr>
      <t>na szarym pasku</t>
    </r>
    <r>
      <rPr>
        <i/>
        <sz val="11"/>
        <rFont val="Arial"/>
        <family val="2"/>
      </rPr>
      <t xml:space="preserve"> u góry zakładki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>).</t>
    </r>
  </si>
  <si>
    <r>
      <rPr>
        <b/>
        <u val="single"/>
        <sz val="12"/>
        <color indexed="10"/>
        <rFont val="Arial"/>
        <family val="2"/>
      </rPr>
      <t>Wpisz nazwę projektu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(naciśnij na link na żółtej strzałce po prawej aby przejść do odpowiedniej kolumny na zakładce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 xml:space="preserve">. Wróć do zakładki </t>
    </r>
    <r>
      <rPr>
        <b/>
        <i/>
        <sz val="11"/>
        <rFont val="Arial"/>
        <family val="2"/>
      </rPr>
      <t>"Instrukcja"</t>
    </r>
    <r>
      <rPr>
        <i/>
        <sz val="11"/>
        <rFont val="Arial"/>
        <family val="2"/>
      </rPr>
      <t xml:space="preserve"> również za pomocą żółtej strzałki, którą znajdziesz </t>
    </r>
    <r>
      <rPr>
        <b/>
        <i/>
        <sz val="11"/>
        <rFont val="Arial"/>
        <family val="2"/>
      </rPr>
      <t>na szarym pasku</t>
    </r>
    <r>
      <rPr>
        <i/>
        <sz val="11"/>
        <rFont val="Arial"/>
        <family val="2"/>
      </rPr>
      <t xml:space="preserve"> u góry zakładki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>).</t>
    </r>
  </si>
  <si>
    <r>
      <rPr>
        <b/>
        <u val="single"/>
        <sz val="12"/>
        <color indexed="10"/>
        <rFont val="Arial"/>
        <family val="2"/>
      </rPr>
      <t>Wpisz datę rozpoczęcia projektu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 xml:space="preserve">naciśnij na link na żółtej strzałce po prawej aby przejść do odpowiedniej kolumny).  </t>
    </r>
    <r>
      <rPr>
        <b/>
        <sz val="11"/>
        <rFont val="Arial"/>
        <family val="2"/>
      </rPr>
      <t>Wybierz miesiąc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>rok klikając</t>
    </r>
    <r>
      <rPr>
        <sz val="11"/>
        <rFont val="Arial"/>
        <family val="2"/>
      </rPr>
      <t xml:space="preserve"> na </t>
    </r>
    <r>
      <rPr>
        <b/>
        <sz val="11"/>
        <rFont val="Arial"/>
        <family val="2"/>
      </rPr>
      <t>zielone komórki</t>
    </r>
    <r>
      <rPr>
        <sz val="11"/>
        <rFont val="Arial"/>
        <family val="2"/>
      </rPr>
      <t xml:space="preserve">, następnie </t>
    </r>
    <r>
      <rPr>
        <b/>
        <sz val="11"/>
        <rFont val="Arial"/>
        <family val="2"/>
      </rPr>
      <t>kliknij na strzałkę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>wybieraj kursorem</t>
    </r>
    <r>
      <rPr>
        <sz val="11"/>
        <rFont val="Arial"/>
        <family val="2"/>
      </rPr>
      <t xml:space="preserve"> okres z </t>
    </r>
    <r>
      <rPr>
        <b/>
        <sz val="11"/>
        <rFont val="Arial"/>
        <family val="2"/>
      </rPr>
      <t xml:space="preserve">rozwijanej listy. </t>
    </r>
    <r>
      <rPr>
        <sz val="11"/>
        <rFont val="Arial"/>
        <family val="2"/>
      </rPr>
      <t>Wróć do zakładki</t>
    </r>
    <r>
      <rPr>
        <b/>
        <sz val="11"/>
        <rFont val="Arial"/>
        <family val="2"/>
      </rPr>
      <t xml:space="preserve"> "Instrukcja" </t>
    </r>
    <r>
      <rPr>
        <sz val="11"/>
        <rFont val="Arial"/>
        <family val="2"/>
      </rPr>
      <t>również za pomocą żółtej strzałki, którą znajdziesz na szarym pasku u góry zakładki</t>
    </r>
    <r>
      <rPr>
        <b/>
        <sz val="11"/>
        <rFont val="Arial"/>
        <family val="2"/>
      </rPr>
      <t xml:space="preserve"> "Lista projektów"</t>
    </r>
    <r>
      <rPr>
        <sz val="11"/>
        <rFont val="Arial"/>
        <family val="2"/>
      </rPr>
      <t>).</t>
    </r>
  </si>
  <si>
    <r>
      <t xml:space="preserve">W </t>
    </r>
    <r>
      <rPr>
        <b/>
        <sz val="11"/>
        <rFont val="Arial"/>
        <family val="2"/>
      </rPr>
      <t>pkt.10</t>
    </r>
    <r>
      <rPr>
        <sz val="11"/>
        <rFont val="Arial"/>
        <family val="2"/>
      </rPr>
      <t xml:space="preserve"> wstawiliśmy </t>
    </r>
    <r>
      <rPr>
        <b/>
        <sz val="11"/>
        <rFont val="Arial"/>
        <family val="2"/>
      </rPr>
      <t>rodzaje przychodów i kosztów,</t>
    </r>
    <r>
      <rPr>
        <sz val="11"/>
        <rFont val="Arial"/>
        <family val="2"/>
      </rPr>
      <t xml:space="preserve"> które występują w budżecie projektu. Teraz należy wpisać </t>
    </r>
    <r>
      <rPr>
        <b/>
        <sz val="11"/>
        <rFont val="Arial"/>
        <family val="2"/>
      </rPr>
      <t>planowane kwoty budżetowe</t>
    </r>
    <r>
      <rPr>
        <sz val="11"/>
        <rFont val="Arial"/>
        <family val="2"/>
      </rPr>
      <t xml:space="preserve"> w poszczególne miesiące, lata i kwartały. Aby dostać się do kolumn z miesiącami na zakładce </t>
    </r>
    <r>
      <rPr>
        <b/>
        <sz val="11"/>
        <rFont val="Arial"/>
        <family val="2"/>
      </rPr>
      <t>"P1"</t>
    </r>
    <r>
      <rPr>
        <sz val="11"/>
        <rFont val="Arial"/>
        <family val="2"/>
      </rPr>
      <t xml:space="preserve"> wykorzystaj sposób opisany w </t>
    </r>
    <r>
      <rPr>
        <b/>
        <sz val="11"/>
        <rFont val="Arial"/>
        <family val="2"/>
      </rPr>
      <t>pkt. 11</t>
    </r>
    <r>
      <rPr>
        <sz val="11"/>
        <rFont val="Arial"/>
        <family val="2"/>
      </rPr>
      <t xml:space="preserve"> lub </t>
    </r>
    <r>
      <rPr>
        <b/>
        <sz val="11"/>
        <rFont val="Arial"/>
        <family val="2"/>
      </rPr>
      <t>pkt.12</t>
    </r>
    <r>
      <rPr>
        <sz val="11"/>
        <rFont val="Arial"/>
        <family val="2"/>
      </rPr>
      <t>. Kwoty przychodów i kosztów wpisujemy w jasnozielone pola.</t>
    </r>
  </si>
  <si>
    <r>
      <t xml:space="preserve">W </t>
    </r>
    <r>
      <rPr>
        <b/>
        <sz val="11"/>
        <rFont val="Arial"/>
        <family val="2"/>
      </rPr>
      <t>pkt.10</t>
    </r>
    <r>
      <rPr>
        <sz val="11"/>
        <rFont val="Arial"/>
        <family val="2"/>
      </rPr>
      <t xml:space="preserve"> wstawiliśmy </t>
    </r>
    <r>
      <rPr>
        <b/>
        <sz val="11"/>
        <rFont val="Arial"/>
        <family val="2"/>
      </rPr>
      <t>rodzaje przychodów i kosztów,</t>
    </r>
    <r>
      <rPr>
        <sz val="11"/>
        <rFont val="Arial"/>
        <family val="2"/>
      </rPr>
      <t xml:space="preserve"> które występują w budżecie projektu. Teraz </t>
    </r>
    <r>
      <rPr>
        <b/>
        <u val="single"/>
        <sz val="12"/>
        <color indexed="10"/>
        <rFont val="Arial"/>
        <family val="2"/>
      </rPr>
      <t>wpisz planowane kwoty budżetowe w poszczególnych miesiącach, latach i kwartałach</t>
    </r>
    <r>
      <rPr>
        <sz val="11"/>
        <rFont val="Arial"/>
        <family val="2"/>
      </rPr>
      <t xml:space="preserve">. Kwoty wpisujemy w kolumny z nagłówkami </t>
    </r>
    <r>
      <rPr>
        <b/>
        <sz val="11"/>
        <rFont val="Arial"/>
        <family val="2"/>
      </rPr>
      <t>"Budżet"</t>
    </r>
    <r>
      <rPr>
        <sz val="11"/>
        <rFont val="Arial"/>
        <family val="2"/>
      </rPr>
      <t xml:space="preserve">. Aby dostać się do kolumn z miesiącami na zakładce </t>
    </r>
    <r>
      <rPr>
        <b/>
        <sz val="11"/>
        <rFont val="Arial"/>
        <family val="2"/>
      </rPr>
      <t>"P1"</t>
    </r>
    <r>
      <rPr>
        <sz val="11"/>
        <rFont val="Arial"/>
        <family val="2"/>
      </rPr>
      <t xml:space="preserve"> wykorzystaj sposób opisany w </t>
    </r>
    <r>
      <rPr>
        <b/>
        <sz val="11"/>
        <rFont val="Arial"/>
        <family val="2"/>
      </rPr>
      <t>pkt. 11</t>
    </r>
    <r>
      <rPr>
        <sz val="11"/>
        <rFont val="Arial"/>
        <family val="2"/>
      </rPr>
      <t xml:space="preserve"> lub </t>
    </r>
    <r>
      <rPr>
        <b/>
        <sz val="11"/>
        <rFont val="Arial"/>
        <family val="2"/>
      </rPr>
      <t>pkt.12</t>
    </r>
    <r>
      <rPr>
        <sz val="11"/>
        <rFont val="Arial"/>
        <family val="2"/>
      </rPr>
      <t>. Kwoty przychodów i kosztów wpisujemy w jasnozielone pola.</t>
    </r>
  </si>
  <si>
    <t>To różnica dwóch linii powyżej czyli odchylenie w wykonaniu budżetu</t>
  </si>
  <si>
    <t>Eugeniusz Wicherek</t>
  </si>
  <si>
    <t>Adam Rosa</t>
  </si>
  <si>
    <t>Renata Podgórzanka</t>
  </si>
  <si>
    <t>Eliza Kasztanowa</t>
  </si>
  <si>
    <t>Filip Mickiewicz</t>
  </si>
  <si>
    <t>Erazm Słowacki</t>
  </si>
  <si>
    <t>Wystawa walców drogowych</t>
  </si>
  <si>
    <t>Prace konserwatorskie wiaduktu kolejowego pod Przełączą Łupkowską</t>
  </si>
  <si>
    <t>Stowarzyszenie Zapobiegania Degradacji Infrastruktury Transportowej</t>
  </si>
  <si>
    <t>Wystawa dawnych znaków drogowych</t>
  </si>
  <si>
    <t>Przeciągnięcie zabytkowego parowozu ze Szczecina do Rzeszowa</t>
  </si>
  <si>
    <t>Rozbudowa kolekcji kilofów i łopat drogowych</t>
  </si>
  <si>
    <t xml:space="preserve">Stworzenie poematu na cześć drogowców </t>
  </si>
  <si>
    <t>Stworzenie kontrpoematu na cześć drogowców</t>
  </si>
  <si>
    <t>…………….</t>
  </si>
  <si>
    <t>RAZEM DOTACJA</t>
  </si>
  <si>
    <t>Razem Działalność Odpłatna</t>
  </si>
  <si>
    <t>Razem Inna Dotacja</t>
  </si>
  <si>
    <t>Razem Środki Własne</t>
  </si>
  <si>
    <t>RAZEM WKŁAD WŁASNY</t>
  </si>
  <si>
    <t>RAZEM PRZYCHODY</t>
  </si>
  <si>
    <t>RAZEM KOSZTY</t>
  </si>
  <si>
    <r>
      <t xml:space="preserve">Aby zacząć uzupełnianie danych dla poszczególnych projektów wpisaliśmy wcześniej  na zakładce </t>
    </r>
    <r>
      <rPr>
        <b/>
        <sz val="11"/>
        <rFont val="Arial"/>
        <family val="2"/>
      </rPr>
      <t xml:space="preserve">"Lista projektów" </t>
    </r>
    <r>
      <rPr>
        <sz val="11"/>
        <rFont val="Arial"/>
        <family val="2"/>
      </rPr>
      <t>takie informacje jak:</t>
    </r>
    <r>
      <rPr>
        <b/>
        <sz val="11"/>
        <rFont val="Arial"/>
        <family val="2"/>
      </rPr>
      <t xml:space="preserve"> nazwa projektu, osoba odpowiedzialna za projekt, data rozpoczęcia projektu</t>
    </r>
    <r>
      <rPr>
        <sz val="11"/>
        <rFont val="Arial"/>
        <family val="2"/>
      </rPr>
      <t xml:space="preserve"> i</t>
    </r>
    <r>
      <rPr>
        <b/>
        <sz val="11"/>
        <rFont val="Arial"/>
        <family val="2"/>
      </rPr>
      <t xml:space="preserve"> data zakończenia projektu (patrz pkt. 3, 4, 5 i 6)</t>
    </r>
    <r>
      <rPr>
        <sz val="11"/>
        <rFont val="Arial"/>
        <family val="2"/>
      </rPr>
      <t xml:space="preserve">. Wypełnianie zakładek z projektami zaczynamy od wstawienia danych z budżetu. Przejdź za pomocą żółtych strzałek na zakładkę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w sposób opisany w </t>
    </r>
    <r>
      <rPr>
        <b/>
        <sz val="11"/>
        <rFont val="Arial"/>
        <family val="2"/>
      </rPr>
      <t>pkt.9</t>
    </r>
    <r>
      <rPr>
        <sz val="11"/>
        <rFont val="Arial"/>
        <family val="2"/>
      </rPr>
      <t xml:space="preserve">. </t>
    </r>
    <r>
      <rPr>
        <b/>
        <u val="single"/>
        <sz val="12"/>
        <color indexed="10"/>
        <rFont val="Arial"/>
        <family val="2"/>
      </rPr>
      <t>W pierwszej kolumnie w jasnozielonych komórkach wpisz rodzaje przychodów,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które zostały podzielone na 2 podstawowe grupy: dotacje i wkład własny</t>
    </r>
    <r>
      <rPr>
        <sz val="11"/>
        <color indexed="8"/>
        <rFont val="Arial"/>
        <family val="2"/>
      </rPr>
      <t xml:space="preserve"> (podzielony na przychody z działalności odpłatnej, inne dotacje i środki własne)</t>
    </r>
    <r>
      <rPr>
        <sz val="11"/>
        <rFont val="Arial"/>
        <family val="2"/>
      </rPr>
      <t xml:space="preserve">  i </t>
    </r>
    <r>
      <rPr>
        <b/>
        <u val="single"/>
        <sz val="12"/>
        <color indexed="10"/>
        <rFont val="Arial"/>
        <family val="2"/>
      </rPr>
      <t>kosztów</t>
    </r>
    <r>
      <rPr>
        <sz val="11"/>
        <rFont val="Arial"/>
        <family val="2"/>
      </rPr>
      <t xml:space="preserve"> (np. wynagrodzenia i ZUS, zakup materiałów biurowych, podróże służbowe, czynsz za lokal, opłaty za energię elektryczną, telefony, materiały promocyjne), które występują w danym projekcie.  Wróć na zakładkę </t>
    </r>
    <r>
      <rPr>
        <b/>
        <sz val="11"/>
        <rFont val="Arial"/>
        <family val="2"/>
      </rPr>
      <t>"Instrukcja"</t>
    </r>
    <r>
      <rPr>
        <sz val="11"/>
        <rFont val="Arial"/>
        <family val="2"/>
      </rPr>
      <t xml:space="preserve"> za pomocą strzałki </t>
    </r>
    <r>
      <rPr>
        <b/>
        <sz val="11"/>
        <rFont val="Arial"/>
        <family val="2"/>
      </rPr>
      <t>"Powrót do instrukcji"</t>
    </r>
    <r>
      <rPr>
        <sz val="11"/>
        <rFont val="Arial"/>
        <family val="2"/>
      </rPr>
      <t xml:space="preserve">.                                           </t>
    </r>
  </si>
  <si>
    <t>P10</t>
  </si>
  <si>
    <r>
      <t>Istnieje jeszcze szybszy sposób rozwijania i zwijania kolumn z miesiącami i kwartałami</t>
    </r>
    <r>
      <rPr>
        <sz val="11"/>
        <color indexed="8"/>
        <rFont val="Arial"/>
        <family val="2"/>
      </rPr>
      <t xml:space="preserve">. Przejdź na zkaładkę </t>
    </r>
    <r>
      <rPr>
        <b/>
        <sz val="11"/>
        <color indexed="8"/>
        <rFont val="Arial"/>
        <family val="2"/>
      </rPr>
      <t>"P1"</t>
    </r>
    <r>
      <rPr>
        <sz val="11"/>
        <color indexed="8"/>
        <rFont val="Arial"/>
        <family val="2"/>
      </rPr>
      <t xml:space="preserve"> w sposób opisany w </t>
    </r>
    <r>
      <rPr>
        <b/>
        <sz val="11"/>
        <color indexed="8"/>
        <rFont val="Arial"/>
        <family val="2"/>
      </rPr>
      <t>pkt.9</t>
    </r>
    <r>
      <rPr>
        <sz val="11"/>
        <color indexed="8"/>
        <rFont val="Arial"/>
        <family val="2"/>
      </rPr>
      <t>. Na samej górze zakładki znajduje się szary pasek, na którym znajdziesz pomarańczowy prostokąt z następującymi instrukcjami:</t>
    </r>
  </si>
  <si>
    <r>
      <t xml:space="preserve">Jeśli klikniesz na </t>
    </r>
    <r>
      <rPr>
        <b/>
        <sz val="12"/>
        <color indexed="30"/>
        <rFont val="Arial"/>
        <family val="2"/>
      </rPr>
      <t>| 3 |</t>
    </r>
    <r>
      <rPr>
        <sz val="11"/>
        <rFont val="Arial"/>
        <family val="2"/>
      </rPr>
      <t xml:space="preserve">, wszystkie kolumny z miesiącami i kwartałami zostaną rozwinięte. </t>
    </r>
  </si>
  <si>
    <r>
      <t xml:space="preserve"> Jeśli klikniesz na </t>
    </r>
    <r>
      <rPr>
        <b/>
        <sz val="12"/>
        <color indexed="30"/>
        <rFont val="Arial"/>
        <family val="2"/>
      </rPr>
      <t>| 1 |</t>
    </r>
    <r>
      <rPr>
        <sz val="11"/>
        <rFont val="Arial"/>
        <family val="2"/>
      </rPr>
      <t>, wszystkie kolumny z kwartałami zostaną schowane i będzie widoczna tylko kolumna z danymi za cały rok.</t>
    </r>
  </si>
  <si>
    <t>W modelu można planować projekty zamykające się w jednym roku kalendarzowym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</si>
</sst>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[Red]\-#,##0.00\ "/>
    <numFmt numFmtId="166" formatCode="0.00_ ;[Red]\-0.00\ "/>
    <numFmt numFmtId="167" formatCode="0.0%"/>
    <numFmt numFmtId="168" formatCode="#,##0.0_ ;[Red]\-#,##0.0\ "/>
    <numFmt numFmtId="169" formatCode="#,##0_ ;[Red]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1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color indexed="30"/>
      <name val="Arial"/>
      <family val="2"/>
    </font>
    <font>
      <b/>
      <sz val="11"/>
      <color indexed="8"/>
      <name val="Arial"/>
      <family val="2"/>
    </font>
    <font>
      <b/>
      <i/>
      <sz val="11"/>
      <color indexed="52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i/>
      <u val="single"/>
      <sz val="11"/>
      <color indexed="52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30"/>
      <name val="Arial"/>
      <family val="2"/>
    </font>
    <font>
      <b/>
      <sz val="11"/>
      <color indexed="11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3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30"/>
      <name val="Arial"/>
      <family val="2"/>
    </font>
    <font>
      <sz val="11"/>
      <name val="Calibri"/>
      <family val="2"/>
    </font>
    <font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i/>
      <sz val="11"/>
      <color indexed="8"/>
      <name val="Arial"/>
      <family val="2"/>
    </font>
    <font>
      <b/>
      <i/>
      <u val="single"/>
      <sz val="14"/>
      <color indexed="52"/>
      <name val="Arial"/>
      <family val="2"/>
    </font>
    <font>
      <b/>
      <i/>
      <u val="single"/>
      <sz val="12"/>
      <color indexed="52"/>
      <name val="Arial"/>
      <family val="2"/>
    </font>
    <font>
      <b/>
      <u val="single"/>
      <sz val="10"/>
      <color indexed="30"/>
      <name val="Czcionka tekstu podstawowego"/>
      <family val="0"/>
    </font>
    <font>
      <b/>
      <u val="single"/>
      <sz val="10"/>
      <color indexed="3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00A4DE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D9E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0033CC"/>
      <name val="Arial"/>
      <family val="2"/>
    </font>
    <font>
      <sz val="11"/>
      <color rgb="FF0070C0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i/>
      <u val="single"/>
      <sz val="14"/>
      <color rgb="FFFD9E00"/>
      <name val="Arial"/>
      <family val="2"/>
    </font>
    <font>
      <b/>
      <i/>
      <u val="single"/>
      <sz val="12"/>
      <color rgb="FFFD9E00"/>
      <name val="Arial"/>
      <family val="2"/>
    </font>
    <font>
      <b/>
      <u val="single"/>
      <sz val="10"/>
      <color rgb="FF0070C0"/>
      <name val="Czcionka tekstu podstawowego"/>
      <family val="0"/>
    </font>
    <font>
      <b/>
      <u val="single"/>
      <sz val="10"/>
      <color rgb="FF0070C0"/>
      <name val="Arial"/>
      <family val="2"/>
    </font>
    <font>
      <b/>
      <sz val="11"/>
      <color theme="1"/>
      <name val="Calibri"/>
      <family val="2"/>
    </font>
    <font>
      <b/>
      <sz val="11"/>
      <color theme="1" tint="0.34999001026153564"/>
      <name val="Arial"/>
      <family val="2"/>
    </font>
    <font>
      <b/>
      <sz val="10"/>
      <color theme="1"/>
      <name val="Czcionka tekstu podstawowego"/>
      <family val="0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FE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3499799966812134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3499799966812134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3499799966812134"/>
      </bottom>
    </border>
    <border>
      <left style="medium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ck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0" tint="-0.4999699890613556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medium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ck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>
        <color indexed="63"/>
      </left>
      <right style="thick">
        <color rgb="FFFF0000"/>
      </right>
      <top>
        <color indexed="63"/>
      </top>
      <bottom style="thin">
        <color theme="0" tint="-0.4999699890613556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rgb="FFFFFF00"/>
      </left>
      <right style="thin">
        <color rgb="FFFFFF00"/>
      </right>
      <top>
        <color indexed="63"/>
      </top>
      <bottom style="thin">
        <color rgb="FFFFFF00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thick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ck">
        <color theme="0" tint="-0.4999699890613556"/>
      </right>
      <top style="thin">
        <color theme="0" tint="-0.499969989061355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/>
      <bottom style="thin">
        <color theme="0" tint="-0.4999699890613556"/>
      </bottom>
    </border>
    <border>
      <left style="medium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1" tint="0.4999800026416778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ck">
        <color rgb="FFFF0000"/>
      </left>
      <right>
        <color indexed="63"/>
      </right>
      <top style="thin">
        <color theme="1" tint="0.49998000264167786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thin">
        <color theme="0" tint="-0.4999699890613556"/>
      </top>
      <bottom>
        <color indexed="63"/>
      </bottom>
    </border>
    <border>
      <left style="medium"/>
      <right style="medium"/>
      <top style="thin">
        <color theme="0" tint="-0.4999699890613556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 style="medium"/>
      <bottom>
        <color indexed="63"/>
      </bottom>
    </border>
    <border>
      <left style="thin">
        <color theme="0" tint="-0.4999699890613556"/>
      </left>
      <right style="medium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medium"/>
      <right style="medium"/>
      <top style="medium"/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0" tint="-0.499969989061355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medium">
        <color theme="0" tint="-0.4999699890613556"/>
      </right>
      <top>
        <color indexed="63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ck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8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 wrapText="1"/>
    </xf>
    <xf numFmtId="165" fontId="2" fillId="33" borderId="10" xfId="0" applyNumberFormat="1" applyFont="1" applyFill="1" applyBorder="1" applyAlignment="1" applyProtection="1">
      <alignment wrapText="1"/>
      <protection locked="0"/>
    </xf>
    <xf numFmtId="166" fontId="88" fillId="0" borderId="0" xfId="0" applyNumberFormat="1" applyFont="1" applyAlignment="1" applyProtection="1">
      <alignment/>
      <protection/>
    </xf>
    <xf numFmtId="165" fontId="88" fillId="34" borderId="11" xfId="0" applyNumberFormat="1" applyFont="1" applyFill="1" applyBorder="1" applyAlignment="1" applyProtection="1">
      <alignment/>
      <protection/>
    </xf>
    <xf numFmtId="165" fontId="88" fillId="34" borderId="12" xfId="0" applyNumberFormat="1" applyFont="1" applyFill="1" applyBorder="1" applyAlignment="1" applyProtection="1">
      <alignment/>
      <protection/>
    </xf>
    <xf numFmtId="165" fontId="5" fillId="0" borderId="13" xfId="0" applyNumberFormat="1" applyFont="1" applyFill="1" applyBorder="1" applyAlignment="1" applyProtection="1">
      <alignment vertical="center" wrapText="1"/>
      <protection/>
    </xf>
    <xf numFmtId="0" fontId="88" fillId="0" borderId="0" xfId="0" applyNumberFormat="1" applyFont="1" applyAlignment="1" applyProtection="1">
      <alignment horizontal="center"/>
      <protection/>
    </xf>
    <xf numFmtId="166" fontId="89" fillId="34" borderId="14" xfId="0" applyNumberFormat="1" applyFont="1" applyFill="1" applyBorder="1" applyAlignment="1" applyProtection="1">
      <alignment horizontal="center" vertical="center"/>
      <protection/>
    </xf>
    <xf numFmtId="166" fontId="89" fillId="34" borderId="15" xfId="0" applyNumberFormat="1" applyFont="1" applyFill="1" applyBorder="1" applyAlignment="1" applyProtection="1">
      <alignment horizontal="center" vertical="center"/>
      <protection/>
    </xf>
    <xf numFmtId="166" fontId="89" fillId="34" borderId="16" xfId="0" applyNumberFormat="1" applyFont="1" applyFill="1" applyBorder="1" applyAlignment="1" applyProtection="1">
      <alignment horizontal="center" vertical="center"/>
      <protection/>
    </xf>
    <xf numFmtId="165" fontId="2" fillId="33" borderId="17" xfId="0" applyNumberFormat="1" applyFont="1" applyFill="1" applyBorder="1" applyAlignment="1" applyProtection="1">
      <alignment wrapText="1"/>
      <protection locked="0"/>
    </xf>
    <xf numFmtId="165" fontId="2" fillId="33" borderId="17" xfId="0" applyNumberFormat="1" applyFont="1" applyFill="1" applyBorder="1" applyAlignment="1" applyProtection="1">
      <alignment wrapText="1"/>
      <protection/>
    </xf>
    <xf numFmtId="166" fontId="89" fillId="34" borderId="18" xfId="0" applyNumberFormat="1" applyFont="1" applyFill="1" applyBorder="1" applyAlignment="1" applyProtection="1">
      <alignment horizontal="center" vertical="center"/>
      <protection/>
    </xf>
    <xf numFmtId="0" fontId="89" fillId="0" borderId="0" xfId="0" applyNumberFormat="1" applyFont="1" applyAlignment="1" applyProtection="1">
      <alignment horizontal="center"/>
      <protection/>
    </xf>
    <xf numFmtId="166" fontId="89" fillId="0" borderId="0" xfId="0" applyNumberFormat="1" applyFont="1" applyAlignment="1" applyProtection="1">
      <alignment/>
      <protection/>
    </xf>
    <xf numFmtId="165" fontId="89" fillId="34" borderId="19" xfId="0" applyNumberFormat="1" applyFont="1" applyFill="1" applyBorder="1" applyAlignment="1" applyProtection="1">
      <alignment/>
      <protection/>
    </xf>
    <xf numFmtId="0" fontId="90" fillId="0" borderId="0" xfId="0" applyFont="1" applyFill="1" applyBorder="1" applyAlignment="1">
      <alignment vertical="center"/>
    </xf>
    <xf numFmtId="165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20" xfId="0" applyNumberFormat="1" applyFont="1" applyFill="1" applyBorder="1" applyAlignment="1" applyProtection="1">
      <alignment wrapText="1"/>
      <protection locked="0"/>
    </xf>
    <xf numFmtId="165" fontId="2" fillId="33" borderId="21" xfId="0" applyNumberFormat="1" applyFont="1" applyFill="1" applyBorder="1" applyAlignment="1" applyProtection="1">
      <alignment wrapText="1"/>
      <protection locked="0"/>
    </xf>
    <xf numFmtId="165" fontId="89" fillId="34" borderId="22" xfId="0" applyNumberFormat="1" applyFont="1" applyFill="1" applyBorder="1" applyAlignment="1" applyProtection="1">
      <alignment/>
      <protection/>
    </xf>
    <xf numFmtId="165" fontId="2" fillId="33" borderId="21" xfId="0" applyNumberFormat="1" applyFont="1" applyFill="1" applyBorder="1" applyAlignment="1" applyProtection="1">
      <alignment wrapText="1"/>
      <protection/>
    </xf>
    <xf numFmtId="166" fontId="91" fillId="0" borderId="0" xfId="0" applyNumberFormat="1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92" fillId="0" borderId="0" xfId="0" applyFont="1" applyAlignment="1" applyProtection="1">
      <alignment horizontal="left"/>
      <protection/>
    </xf>
    <xf numFmtId="0" fontId="88" fillId="0" borderId="0" xfId="0" applyFont="1" applyAlignment="1">
      <alignment/>
    </xf>
    <xf numFmtId="166" fontId="88" fillId="0" borderId="0" xfId="0" applyNumberFormat="1" applyFont="1" applyAlignment="1" applyProtection="1">
      <alignment vertical="center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88" fillId="0" borderId="0" xfId="0" applyNumberFormat="1" applyFont="1" applyBorder="1" applyAlignment="1" applyProtection="1">
      <alignment vertical="center"/>
      <protection/>
    </xf>
    <xf numFmtId="166" fontId="89" fillId="0" borderId="0" xfId="0" applyNumberFormat="1" applyFont="1" applyBorder="1" applyAlignment="1" applyProtection="1">
      <alignment vertical="center"/>
      <protection/>
    </xf>
    <xf numFmtId="166" fontId="88" fillId="0" borderId="0" xfId="0" applyNumberFormat="1" applyFont="1" applyBorder="1" applyAlignment="1" applyProtection="1">
      <alignment/>
      <protection/>
    </xf>
    <xf numFmtId="166" fontId="89" fillId="0" borderId="0" xfId="0" applyNumberFormat="1" applyFont="1" applyBorder="1" applyAlignment="1" applyProtection="1">
      <alignment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88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/>
      <protection/>
    </xf>
    <xf numFmtId="0" fontId="88" fillId="0" borderId="0" xfId="0" applyFont="1" applyBorder="1" applyAlignment="1" applyProtection="1">
      <alignment/>
      <protection/>
    </xf>
    <xf numFmtId="0" fontId="88" fillId="0" borderId="0" xfId="0" applyFont="1" applyAlignment="1" applyProtection="1">
      <alignment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left" indent="1"/>
      <protection/>
    </xf>
    <xf numFmtId="0" fontId="94" fillId="0" borderId="23" xfId="0" applyFont="1" applyFill="1" applyBorder="1" applyAlignment="1" applyProtection="1">
      <alignment horizontal="left" vertical="center" indent="1"/>
      <protection/>
    </xf>
    <xf numFmtId="0" fontId="94" fillId="0" borderId="0" xfId="0" applyFont="1" applyFill="1" applyBorder="1" applyAlignment="1" applyProtection="1">
      <alignment horizontal="left" vertical="center" indent="1"/>
      <protection/>
    </xf>
    <xf numFmtId="0" fontId="89" fillId="0" borderId="0" xfId="0" applyFont="1" applyFill="1" applyAlignment="1" applyProtection="1">
      <alignment vertical="center"/>
      <protection/>
    </xf>
    <xf numFmtId="0" fontId="89" fillId="34" borderId="24" xfId="0" applyFont="1" applyFill="1" applyBorder="1" applyAlignment="1" applyProtection="1">
      <alignment horizontal="left" indent="1"/>
      <protection/>
    </xf>
    <xf numFmtId="0" fontId="89" fillId="34" borderId="12" xfId="0" applyFont="1" applyFill="1" applyBorder="1" applyAlignment="1" applyProtection="1">
      <alignment horizontal="left" indent="1"/>
      <protection/>
    </xf>
    <xf numFmtId="0" fontId="89" fillId="34" borderId="25" xfId="0" applyFont="1" applyFill="1" applyBorder="1" applyAlignment="1" applyProtection="1">
      <alignment horizontal="left" indent="1"/>
      <protection/>
    </xf>
    <xf numFmtId="0" fontId="89" fillId="34" borderId="26" xfId="0" applyFont="1" applyFill="1" applyBorder="1" applyAlignment="1" applyProtection="1">
      <alignment horizontal="left" indent="1"/>
      <protection/>
    </xf>
    <xf numFmtId="0" fontId="89" fillId="34" borderId="27" xfId="0" applyFont="1" applyFill="1" applyBorder="1" applyAlignment="1" applyProtection="1">
      <alignment horizontal="left" indent="1"/>
      <protection/>
    </xf>
    <xf numFmtId="0" fontId="89" fillId="34" borderId="28" xfId="0" applyFont="1" applyFill="1" applyBorder="1" applyAlignment="1" applyProtection="1">
      <alignment horizontal="left" indent="1"/>
      <protection/>
    </xf>
    <xf numFmtId="166" fontId="89" fillId="34" borderId="29" xfId="0" applyNumberFormat="1" applyFont="1" applyFill="1" applyBorder="1" applyAlignment="1" applyProtection="1">
      <alignment horizontal="center" vertical="center"/>
      <protection/>
    </xf>
    <xf numFmtId="166" fontId="89" fillId="34" borderId="30" xfId="0" applyNumberFormat="1" applyFont="1" applyFill="1" applyBorder="1" applyAlignment="1" applyProtection="1">
      <alignment horizontal="center" vertical="center"/>
      <protection/>
    </xf>
    <xf numFmtId="165" fontId="2" fillId="33" borderId="31" xfId="0" applyNumberFormat="1" applyFont="1" applyFill="1" applyBorder="1" applyAlignment="1" applyProtection="1">
      <alignment wrapText="1"/>
      <protection locked="0"/>
    </xf>
    <xf numFmtId="165" fontId="2" fillId="33" borderId="32" xfId="0" applyNumberFormat="1" applyFont="1" applyFill="1" applyBorder="1" applyAlignment="1" applyProtection="1">
      <alignment wrapText="1"/>
      <protection locked="0"/>
    </xf>
    <xf numFmtId="165" fontId="89" fillId="34" borderId="27" xfId="0" applyNumberFormat="1" applyFont="1" applyFill="1" applyBorder="1" applyAlignment="1" applyProtection="1">
      <alignment/>
      <protection/>
    </xf>
    <xf numFmtId="165" fontId="89" fillId="34" borderId="33" xfId="0" applyNumberFormat="1" applyFont="1" applyFill="1" applyBorder="1" applyAlignment="1" applyProtection="1">
      <alignment/>
      <protection/>
    </xf>
    <xf numFmtId="165" fontId="2" fillId="33" borderId="32" xfId="0" applyNumberFormat="1" applyFont="1" applyFill="1" applyBorder="1" applyAlignment="1" applyProtection="1">
      <alignment wrapText="1"/>
      <protection/>
    </xf>
    <xf numFmtId="165" fontId="89" fillId="34" borderId="34" xfId="0" applyNumberFormat="1" applyFont="1" applyFill="1" applyBorder="1" applyAlignment="1" applyProtection="1">
      <alignment/>
      <protection/>
    </xf>
    <xf numFmtId="165" fontId="89" fillId="34" borderId="12" xfId="0" applyNumberFormat="1" applyFont="1" applyFill="1" applyBorder="1" applyAlignment="1" applyProtection="1">
      <alignment/>
      <protection/>
    </xf>
    <xf numFmtId="166" fontId="89" fillId="0" borderId="0" xfId="0" applyNumberFormat="1" applyFont="1" applyAlignment="1" applyProtection="1">
      <alignment horizontal="right" indent="1"/>
      <protection/>
    </xf>
    <xf numFmtId="166" fontId="89" fillId="0" borderId="0" xfId="0" applyNumberFormat="1" applyFont="1" applyAlignment="1" applyProtection="1">
      <alignment horizontal="right"/>
      <protection/>
    </xf>
    <xf numFmtId="166" fontId="89" fillId="0" borderId="0" xfId="0" applyNumberFormat="1" applyFont="1" applyBorder="1" applyAlignment="1" applyProtection="1">
      <alignment horizontal="right" vertical="center"/>
      <protection/>
    </xf>
    <xf numFmtId="166" fontId="89" fillId="0" borderId="0" xfId="0" applyNumberFormat="1" applyFont="1" applyBorder="1" applyAlignment="1" applyProtection="1">
      <alignment horizontal="right"/>
      <protection/>
    </xf>
    <xf numFmtId="166" fontId="88" fillId="0" borderId="0" xfId="0" applyNumberFormat="1" applyFont="1" applyAlignment="1" applyProtection="1">
      <alignment horizontal="right" indent="1"/>
      <protection/>
    </xf>
    <xf numFmtId="165" fontId="5" fillId="34" borderId="35" xfId="0" applyNumberFormat="1" applyFont="1" applyFill="1" applyBorder="1" applyAlignment="1" applyProtection="1">
      <alignment wrapText="1"/>
      <protection/>
    </xf>
    <xf numFmtId="165" fontId="5" fillId="34" borderId="36" xfId="0" applyNumberFormat="1" applyFont="1" applyFill="1" applyBorder="1" applyAlignment="1" applyProtection="1">
      <alignment wrapText="1"/>
      <protection/>
    </xf>
    <xf numFmtId="0" fontId="89" fillId="34" borderId="37" xfId="0" applyNumberFormat="1" applyFont="1" applyFill="1" applyBorder="1" applyAlignment="1" applyProtection="1">
      <alignment horizontal="center" vertical="center"/>
      <protection/>
    </xf>
    <xf numFmtId="0" fontId="89" fillId="34" borderId="38" xfId="0" applyNumberFormat="1" applyFont="1" applyFill="1" applyBorder="1" applyAlignment="1" applyProtection="1">
      <alignment horizontal="center" vertical="center"/>
      <protection/>
    </xf>
    <xf numFmtId="0" fontId="89" fillId="34" borderId="13" xfId="0" applyNumberFormat="1" applyFont="1" applyFill="1" applyBorder="1" applyAlignment="1" applyProtection="1">
      <alignment horizontal="center" vertical="center"/>
      <protection/>
    </xf>
    <xf numFmtId="0" fontId="89" fillId="34" borderId="23" xfId="0" applyNumberFormat="1" applyFont="1" applyFill="1" applyBorder="1" applyAlignment="1" applyProtection="1">
      <alignment horizontal="center" vertical="center"/>
      <protection/>
    </xf>
    <xf numFmtId="0" fontId="89" fillId="34" borderId="39" xfId="0" applyNumberFormat="1" applyFont="1" applyFill="1" applyBorder="1" applyAlignment="1" applyProtection="1">
      <alignment horizontal="center" vertical="center"/>
      <protection/>
    </xf>
    <xf numFmtId="0" fontId="89" fillId="34" borderId="40" xfId="0" applyNumberFormat="1" applyFont="1" applyFill="1" applyBorder="1" applyAlignment="1" applyProtection="1">
      <alignment horizontal="center" vertical="center"/>
      <protection/>
    </xf>
    <xf numFmtId="166" fontId="89" fillId="34" borderId="41" xfId="0" applyNumberFormat="1" applyFont="1" applyFill="1" applyBorder="1" applyAlignment="1" applyProtection="1">
      <alignment horizontal="center" vertical="center"/>
      <protection/>
    </xf>
    <xf numFmtId="165" fontId="89" fillId="34" borderId="42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8" fillId="34" borderId="0" xfId="0" applyFont="1" applyFill="1" applyAlignment="1" applyProtection="1">
      <alignment/>
      <protection/>
    </xf>
    <xf numFmtId="166" fontId="88" fillId="0" borderId="0" xfId="0" applyNumberFormat="1" applyFont="1" applyFill="1" applyAlignment="1" applyProtection="1">
      <alignment vertical="center"/>
      <protection/>
    </xf>
    <xf numFmtId="0" fontId="92" fillId="0" borderId="0" xfId="0" applyFont="1" applyAlignment="1" applyProtection="1">
      <alignment horizontal="left"/>
      <protection/>
    </xf>
    <xf numFmtId="0" fontId="88" fillId="0" borderId="0" xfId="0" applyFont="1" applyFill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/>
      <protection/>
    </xf>
    <xf numFmtId="0" fontId="88" fillId="0" borderId="0" xfId="0" applyFont="1" applyFill="1" applyAlignment="1" applyProtection="1">
      <alignment/>
      <protection/>
    </xf>
    <xf numFmtId="0" fontId="88" fillId="0" borderId="0" xfId="0" applyFont="1" applyFill="1" applyAlignment="1" applyProtection="1">
      <alignment vertical="center"/>
      <protection/>
    </xf>
    <xf numFmtId="0" fontId="89" fillId="0" borderId="0" xfId="0" applyFont="1" applyFill="1" applyAlignment="1" applyProtection="1">
      <alignment horizontal="center" vertical="center"/>
      <protection/>
    </xf>
    <xf numFmtId="0" fontId="89" fillId="35" borderId="43" xfId="0" applyNumberFormat="1" applyFont="1" applyFill="1" applyBorder="1" applyAlignment="1" applyProtection="1">
      <alignment horizontal="center" vertical="center"/>
      <protection/>
    </xf>
    <xf numFmtId="0" fontId="89" fillId="35" borderId="44" xfId="0" applyNumberFormat="1" applyFont="1" applyFill="1" applyBorder="1" applyAlignment="1" applyProtection="1">
      <alignment horizontal="center" vertical="center"/>
      <protection/>
    </xf>
    <xf numFmtId="0" fontId="89" fillId="35" borderId="45" xfId="0" applyNumberFormat="1" applyFont="1" applyFill="1" applyBorder="1" applyAlignment="1" applyProtection="1">
      <alignment horizontal="center" vertical="center"/>
      <protection/>
    </xf>
    <xf numFmtId="0" fontId="89" fillId="35" borderId="46" xfId="0" applyNumberFormat="1" applyFont="1" applyFill="1" applyBorder="1" applyAlignment="1" applyProtection="1">
      <alignment horizontal="center" vertical="center"/>
      <protection/>
    </xf>
    <xf numFmtId="0" fontId="89" fillId="35" borderId="47" xfId="0" applyNumberFormat="1" applyFont="1" applyFill="1" applyBorder="1" applyAlignment="1" applyProtection="1">
      <alignment horizontal="center" vertical="center"/>
      <protection/>
    </xf>
    <xf numFmtId="0" fontId="89" fillId="35" borderId="4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89" fillId="36" borderId="48" xfId="0" applyNumberFormat="1" applyFont="1" applyFill="1" applyBorder="1" applyAlignment="1" applyProtection="1">
      <alignment horizontal="center" vertical="center"/>
      <protection/>
    </xf>
    <xf numFmtId="0" fontId="89" fillId="36" borderId="43" xfId="0" applyNumberFormat="1" applyFont="1" applyFill="1" applyBorder="1" applyAlignment="1" applyProtection="1">
      <alignment horizontal="center" vertical="center"/>
      <protection/>
    </xf>
    <xf numFmtId="0" fontId="89" fillId="36" borderId="44" xfId="0" applyNumberFormat="1" applyFont="1" applyFill="1" applyBorder="1" applyAlignment="1" applyProtection="1">
      <alignment horizontal="center" vertical="center"/>
      <protection/>
    </xf>
    <xf numFmtId="0" fontId="89" fillId="36" borderId="45" xfId="0" applyNumberFormat="1" applyFont="1" applyFill="1" applyBorder="1" applyAlignment="1" applyProtection="1">
      <alignment horizontal="center" vertical="center"/>
      <protection/>
    </xf>
    <xf numFmtId="0" fontId="89" fillId="36" borderId="46" xfId="0" applyNumberFormat="1" applyFont="1" applyFill="1" applyBorder="1" applyAlignment="1" applyProtection="1">
      <alignment horizontal="center" vertical="center"/>
      <protection/>
    </xf>
    <xf numFmtId="0" fontId="89" fillId="36" borderId="49" xfId="0" applyNumberFormat="1" applyFont="1" applyFill="1" applyBorder="1" applyAlignment="1" applyProtection="1">
      <alignment horizontal="center" vertical="center"/>
      <protection/>
    </xf>
    <xf numFmtId="0" fontId="89" fillId="35" borderId="50" xfId="0" applyNumberFormat="1" applyFont="1" applyFill="1" applyBorder="1" applyAlignment="1" applyProtection="1">
      <alignment horizontal="center" vertical="center"/>
      <protection/>
    </xf>
    <xf numFmtId="0" fontId="89" fillId="35" borderId="51" xfId="0" applyNumberFormat="1" applyFont="1" applyFill="1" applyBorder="1" applyAlignment="1" applyProtection="1">
      <alignment horizontal="center" vertical="center"/>
      <protection/>
    </xf>
    <xf numFmtId="0" fontId="89" fillId="35" borderId="52" xfId="0" applyNumberFormat="1" applyFont="1" applyFill="1" applyBorder="1" applyAlignment="1" applyProtection="1">
      <alignment horizontal="center" vertical="center"/>
      <protection/>
    </xf>
    <xf numFmtId="0" fontId="89" fillId="35" borderId="53" xfId="0" applyNumberFormat="1" applyFont="1" applyFill="1" applyBorder="1" applyAlignment="1" applyProtection="1">
      <alignment horizontal="center" vertical="center"/>
      <protection/>
    </xf>
    <xf numFmtId="0" fontId="89" fillId="35" borderId="54" xfId="0" applyNumberFormat="1" applyFont="1" applyFill="1" applyBorder="1" applyAlignment="1" applyProtection="1">
      <alignment horizontal="center" vertical="center"/>
      <protection/>
    </xf>
    <xf numFmtId="0" fontId="89" fillId="35" borderId="55" xfId="0" applyNumberFormat="1" applyFont="1" applyFill="1" applyBorder="1" applyAlignment="1" applyProtection="1">
      <alignment horizontal="center" vertical="center"/>
      <protection/>
    </xf>
    <xf numFmtId="0" fontId="89" fillId="36" borderId="50" xfId="0" applyNumberFormat="1" applyFont="1" applyFill="1" applyBorder="1" applyAlignment="1" applyProtection="1">
      <alignment horizontal="center" vertical="center"/>
      <protection/>
    </xf>
    <xf numFmtId="0" fontId="89" fillId="36" borderId="51" xfId="0" applyNumberFormat="1" applyFont="1" applyFill="1" applyBorder="1" applyAlignment="1" applyProtection="1">
      <alignment horizontal="center" vertical="center"/>
      <protection/>
    </xf>
    <xf numFmtId="0" fontId="89" fillId="36" borderId="52" xfId="0" applyNumberFormat="1" applyFont="1" applyFill="1" applyBorder="1" applyAlignment="1" applyProtection="1">
      <alignment horizontal="center" vertical="center"/>
      <protection/>
    </xf>
    <xf numFmtId="0" fontId="89" fillId="36" borderId="53" xfId="0" applyNumberFormat="1" applyFont="1" applyFill="1" applyBorder="1" applyAlignment="1" applyProtection="1">
      <alignment horizontal="center" vertical="center"/>
      <protection/>
    </xf>
    <xf numFmtId="0" fontId="89" fillId="36" borderId="55" xfId="0" applyNumberFormat="1" applyFont="1" applyFill="1" applyBorder="1" applyAlignment="1" applyProtection="1">
      <alignment horizontal="center" vertical="center"/>
      <protection/>
    </xf>
    <xf numFmtId="0" fontId="89" fillId="36" borderId="56" xfId="0" applyNumberFormat="1" applyFont="1" applyFill="1" applyBorder="1" applyAlignment="1" applyProtection="1">
      <alignment horizontal="center" vertical="center"/>
      <protection/>
    </xf>
    <xf numFmtId="167" fontId="5" fillId="0" borderId="13" xfId="0" applyNumberFormat="1" applyFont="1" applyFill="1" applyBorder="1" applyAlignment="1" applyProtection="1">
      <alignment vertical="center" wrapText="1"/>
      <protection/>
    </xf>
    <xf numFmtId="167" fontId="88" fillId="0" borderId="0" xfId="0" applyNumberFormat="1" applyFont="1" applyAlignment="1" applyProtection="1">
      <alignment horizontal="right" indent="1"/>
      <protection/>
    </xf>
    <xf numFmtId="0" fontId="92" fillId="0" borderId="0" xfId="0" applyFont="1" applyAlignment="1" applyProtection="1">
      <alignment horizontal="left"/>
      <protection/>
    </xf>
    <xf numFmtId="4" fontId="88" fillId="0" borderId="0" xfId="0" applyNumberFormat="1" applyFont="1" applyBorder="1" applyAlignment="1" applyProtection="1">
      <alignment vertical="center"/>
      <protection/>
    </xf>
    <xf numFmtId="4" fontId="88" fillId="0" borderId="0" xfId="0" applyNumberFormat="1" applyFont="1" applyBorder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" fontId="88" fillId="0" borderId="0" xfId="0" applyNumberFormat="1" applyFont="1" applyAlignment="1" applyProtection="1">
      <alignment horizontal="right" indent="1"/>
      <protection/>
    </xf>
    <xf numFmtId="167" fontId="88" fillId="0" borderId="0" xfId="0" applyNumberFormat="1" applyFont="1" applyBorder="1" applyAlignment="1" applyProtection="1">
      <alignment vertical="center"/>
      <protection/>
    </xf>
    <xf numFmtId="167" fontId="88" fillId="0" borderId="0" xfId="0" applyNumberFormat="1" applyFont="1" applyBorder="1" applyAlignment="1" applyProtection="1">
      <alignment/>
      <protection/>
    </xf>
    <xf numFmtId="167" fontId="88" fillId="0" borderId="0" xfId="0" applyNumberFormat="1" applyFont="1" applyAlignment="1" applyProtection="1">
      <alignment/>
      <protection/>
    </xf>
    <xf numFmtId="0" fontId="89" fillId="0" borderId="0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Border="1" applyAlignment="1" applyProtection="1">
      <alignment horizontal="center" vertical="center" wrapText="1"/>
      <protection/>
    </xf>
    <xf numFmtId="166" fontId="88" fillId="0" borderId="0" xfId="0" applyNumberFormat="1" applyFont="1" applyFill="1" applyBorder="1" applyAlignment="1" applyProtection="1">
      <alignment vertical="center"/>
      <protection/>
    </xf>
    <xf numFmtId="166" fontId="89" fillId="0" borderId="0" xfId="0" applyNumberFormat="1" applyFont="1" applyFill="1" applyBorder="1" applyAlignment="1" applyProtection="1">
      <alignment horizontal="right" vertical="center"/>
      <protection/>
    </xf>
    <xf numFmtId="166" fontId="89" fillId="0" borderId="0" xfId="0" applyNumberFormat="1" applyFont="1" applyFill="1" applyBorder="1" applyAlignment="1" applyProtection="1">
      <alignment/>
      <protection/>
    </xf>
    <xf numFmtId="167" fontId="88" fillId="0" borderId="0" xfId="0" applyNumberFormat="1" applyFont="1" applyFill="1" applyBorder="1" applyAlignment="1" applyProtection="1">
      <alignment vertical="center"/>
      <protection/>
    </xf>
    <xf numFmtId="4" fontId="88" fillId="0" borderId="0" xfId="0" applyNumberFormat="1" applyFont="1" applyFill="1" applyBorder="1" applyAlignment="1" applyProtection="1">
      <alignment vertical="center"/>
      <protection/>
    </xf>
    <xf numFmtId="165" fontId="95" fillId="0" borderId="0" xfId="44" applyNumberFormat="1" applyFont="1" applyFill="1" applyBorder="1" applyAlignment="1" applyProtection="1">
      <alignment horizontal="center" vertical="center" wrapText="1"/>
      <protection locked="0"/>
    </xf>
    <xf numFmtId="165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166" fontId="88" fillId="0" borderId="0" xfId="0" applyNumberFormat="1" applyFont="1" applyFill="1" applyBorder="1" applyAlignment="1" applyProtection="1">
      <alignment/>
      <protection/>
    </xf>
    <xf numFmtId="0" fontId="89" fillId="0" borderId="0" xfId="0" applyNumberFormat="1" applyFont="1" applyFill="1" applyBorder="1" applyAlignment="1" applyProtection="1">
      <alignment horizontal="center"/>
      <protection/>
    </xf>
    <xf numFmtId="0" fontId="92" fillId="0" borderId="0" xfId="0" applyFont="1" applyFill="1" applyBorder="1" applyAlignment="1" applyProtection="1">
      <alignment horizontal="left"/>
      <protection/>
    </xf>
    <xf numFmtId="0" fontId="88" fillId="0" borderId="0" xfId="0" applyFont="1" applyFill="1" applyBorder="1" applyAlignment="1">
      <alignment/>
    </xf>
    <xf numFmtId="165" fontId="5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5" fillId="0" borderId="58" xfId="44" applyNumberFormat="1" applyFont="1" applyFill="1" applyBorder="1" applyAlignment="1" applyProtection="1">
      <alignment horizontal="center" vertical="center" wrapText="1"/>
      <protection locked="0"/>
    </xf>
    <xf numFmtId="165" fontId="95" fillId="0" borderId="59" xfId="44" applyNumberFormat="1" applyFont="1" applyFill="1" applyBorder="1" applyAlignment="1" applyProtection="1">
      <alignment horizontal="center" vertical="center" wrapText="1"/>
      <protection locked="0"/>
    </xf>
    <xf numFmtId="0" fontId="96" fillId="0" borderId="0" xfId="0" applyFont="1" applyAlignment="1" applyProtection="1">
      <alignment/>
      <protection/>
    </xf>
    <xf numFmtId="169" fontId="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169" fontId="2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9" fontId="88" fillId="0" borderId="0" xfId="0" applyNumberFormat="1" applyFont="1" applyAlignment="1">
      <alignment horizontal="left" indent="1"/>
    </xf>
    <xf numFmtId="0" fontId="89" fillId="37" borderId="0" xfId="0" applyFont="1" applyFill="1" applyBorder="1" applyAlignment="1" applyProtection="1">
      <alignment horizontal="center" vertical="center" wrapText="1"/>
      <protection/>
    </xf>
    <xf numFmtId="0" fontId="92" fillId="37" borderId="0" xfId="0" applyFont="1" applyFill="1" applyBorder="1" applyAlignment="1" applyProtection="1">
      <alignment horizontal="center" vertical="center" wrapText="1"/>
      <protection/>
    </xf>
    <xf numFmtId="166" fontId="88" fillId="37" borderId="0" xfId="0" applyNumberFormat="1" applyFont="1" applyFill="1" applyBorder="1" applyAlignment="1" applyProtection="1">
      <alignment vertical="center"/>
      <protection/>
    </xf>
    <xf numFmtId="166" fontId="89" fillId="37" borderId="0" xfId="0" applyNumberFormat="1" applyFont="1" applyFill="1" applyBorder="1" applyAlignment="1" applyProtection="1">
      <alignment horizontal="right" vertical="center"/>
      <protection/>
    </xf>
    <xf numFmtId="166" fontId="89" fillId="37" borderId="0" xfId="0" applyNumberFormat="1" applyFont="1" applyFill="1" applyBorder="1" applyAlignment="1" applyProtection="1">
      <alignment/>
      <protection/>
    </xf>
    <xf numFmtId="166" fontId="89" fillId="37" borderId="0" xfId="0" applyNumberFormat="1" applyFont="1" applyFill="1" applyBorder="1" applyAlignment="1" applyProtection="1">
      <alignment vertical="center"/>
      <protection/>
    </xf>
    <xf numFmtId="167" fontId="88" fillId="37" borderId="0" xfId="0" applyNumberFormat="1" applyFont="1" applyFill="1" applyBorder="1" applyAlignment="1" applyProtection="1">
      <alignment vertical="center"/>
      <protection/>
    </xf>
    <xf numFmtId="4" fontId="88" fillId="37" borderId="0" xfId="0" applyNumberFormat="1" applyFont="1" applyFill="1" applyBorder="1" applyAlignment="1" applyProtection="1">
      <alignment vertical="center"/>
      <protection/>
    </xf>
    <xf numFmtId="0" fontId="88" fillId="37" borderId="0" xfId="0" applyFont="1" applyFill="1" applyBorder="1" applyAlignment="1" applyProtection="1">
      <alignment/>
      <protection/>
    </xf>
    <xf numFmtId="0" fontId="88" fillId="37" borderId="0" xfId="0" applyNumberFormat="1" applyFont="1" applyFill="1" applyBorder="1" applyAlignment="1" applyProtection="1">
      <alignment horizontal="center"/>
      <protection/>
    </xf>
    <xf numFmtId="167" fontId="88" fillId="37" borderId="0" xfId="0" applyNumberFormat="1" applyFont="1" applyFill="1" applyBorder="1" applyAlignment="1" applyProtection="1">
      <alignment horizontal="center"/>
      <protection/>
    </xf>
    <xf numFmtId="4" fontId="88" fillId="37" borderId="0" xfId="0" applyNumberFormat="1" applyFont="1" applyFill="1" applyBorder="1" applyAlignment="1" applyProtection="1">
      <alignment horizontal="center"/>
      <protection/>
    </xf>
    <xf numFmtId="0" fontId="92" fillId="37" borderId="0" xfId="0" applyFont="1" applyFill="1" applyAlignment="1" applyProtection="1">
      <alignment horizontal="left"/>
      <protection/>
    </xf>
    <xf numFmtId="166" fontId="88" fillId="37" borderId="0" xfId="0" applyNumberFormat="1" applyFont="1" applyFill="1" applyAlignment="1" applyProtection="1">
      <alignment/>
      <protection/>
    </xf>
    <xf numFmtId="0" fontId="92" fillId="37" borderId="0" xfId="0" applyFont="1" applyFill="1" applyBorder="1" applyAlignment="1" applyProtection="1">
      <alignment horizontal="left"/>
      <protection/>
    </xf>
    <xf numFmtId="4" fontId="97" fillId="37" borderId="0" xfId="0" applyNumberFormat="1" applyFont="1" applyFill="1" applyAlignment="1" applyProtection="1">
      <alignment horizontal="left"/>
      <protection/>
    </xf>
    <xf numFmtId="4" fontId="97" fillId="0" borderId="0" xfId="0" applyNumberFormat="1" applyFont="1" applyAlignment="1" applyProtection="1">
      <alignment horizontal="left"/>
      <protection/>
    </xf>
    <xf numFmtId="4" fontId="98" fillId="0" borderId="0" xfId="0" applyNumberFormat="1" applyFont="1" applyAlignment="1" applyProtection="1">
      <alignment/>
      <protection/>
    </xf>
    <xf numFmtId="4" fontId="54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98" fillId="0" borderId="0" xfId="0" applyNumberFormat="1" applyFont="1" applyAlignment="1">
      <alignment/>
    </xf>
    <xf numFmtId="0" fontId="99" fillId="0" borderId="0" xfId="0" applyFont="1" applyAlignment="1" applyProtection="1">
      <alignment horizontal="left" vertical="center"/>
      <protection/>
    </xf>
    <xf numFmtId="0" fontId="88" fillId="37" borderId="0" xfId="0" applyFont="1" applyFill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57" xfId="0" applyFont="1" applyFill="1" applyBorder="1" applyAlignment="1" applyProtection="1">
      <alignment horizontal="center" vertical="center"/>
      <protection/>
    </xf>
    <xf numFmtId="0" fontId="88" fillId="38" borderId="10" xfId="0" applyFont="1" applyFill="1" applyBorder="1" applyAlignment="1" applyProtection="1">
      <alignment horizontal="center" vertical="center"/>
      <protection/>
    </xf>
    <xf numFmtId="0" fontId="88" fillId="0" borderId="0" xfId="0" applyFont="1" applyAlignment="1">
      <alignment horizontal="center" vertical="center"/>
    </xf>
    <xf numFmtId="4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95" fillId="37" borderId="0" xfId="44" applyFont="1" applyFill="1" applyBorder="1" applyAlignment="1" applyProtection="1">
      <alignment horizontal="left" vertical="center" wrapText="1"/>
      <protection/>
    </xf>
    <xf numFmtId="165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88" fillId="0" borderId="0" xfId="0" applyNumberFormat="1" applyFont="1" applyFill="1" applyAlignment="1" applyProtection="1">
      <alignment horizontal="right" indent="1"/>
      <protection/>
    </xf>
    <xf numFmtId="4" fontId="88" fillId="34" borderId="60" xfId="0" applyNumberFormat="1" applyFont="1" applyFill="1" applyBorder="1" applyAlignment="1" applyProtection="1">
      <alignment/>
      <protection/>
    </xf>
    <xf numFmtId="0" fontId="89" fillId="34" borderId="61" xfId="0" applyNumberFormat="1" applyFont="1" applyFill="1" applyBorder="1" applyAlignment="1" applyProtection="1">
      <alignment horizontal="center" vertical="center"/>
      <protection/>
    </xf>
    <xf numFmtId="166" fontId="89" fillId="34" borderId="62" xfId="0" applyNumberFormat="1" applyFont="1" applyFill="1" applyBorder="1" applyAlignment="1" applyProtection="1">
      <alignment horizontal="center" vertical="center"/>
      <protection/>
    </xf>
    <xf numFmtId="165" fontId="5" fillId="34" borderId="63" xfId="0" applyNumberFormat="1" applyFont="1" applyFill="1" applyBorder="1" applyAlignment="1" applyProtection="1">
      <alignment wrapText="1"/>
      <protection/>
    </xf>
    <xf numFmtId="165" fontId="89" fillId="34" borderId="64" xfId="0" applyNumberFormat="1" applyFont="1" applyFill="1" applyBorder="1" applyAlignment="1" applyProtection="1">
      <alignment/>
      <protection/>
    </xf>
    <xf numFmtId="165" fontId="89" fillId="34" borderId="65" xfId="0" applyNumberFormat="1" applyFont="1" applyFill="1" applyBorder="1" applyAlignment="1" applyProtection="1">
      <alignment/>
      <protection/>
    </xf>
    <xf numFmtId="165" fontId="5" fillId="34" borderId="66" xfId="0" applyNumberFormat="1" applyFont="1" applyFill="1" applyBorder="1" applyAlignment="1" applyProtection="1">
      <alignment wrapText="1"/>
      <protection/>
    </xf>
    <xf numFmtId="0" fontId="100" fillId="37" borderId="0" xfId="0" applyFont="1" applyFill="1" applyBorder="1" applyAlignment="1" applyProtection="1">
      <alignment vertical="top"/>
      <protection/>
    </xf>
    <xf numFmtId="167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Fill="1" applyBorder="1" applyAlignment="1">
      <alignment vertical="top"/>
    </xf>
    <xf numFmtId="0" fontId="101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/>
    </xf>
    <xf numFmtId="0" fontId="92" fillId="0" borderId="0" xfId="0" applyFont="1" applyAlignment="1" applyProtection="1">
      <alignment horizontal="left"/>
      <protection/>
    </xf>
    <xf numFmtId="0" fontId="102" fillId="0" borderId="0" xfId="0" applyFont="1" applyFill="1" applyBorder="1" applyAlignment="1">
      <alignment vertical="center"/>
    </xf>
    <xf numFmtId="0" fontId="54" fillId="0" borderId="68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69" xfId="0" applyFont="1" applyFill="1" applyBorder="1" applyAlignment="1">
      <alignment vertical="center" wrapText="1"/>
    </xf>
    <xf numFmtId="0" fontId="54" fillId="0" borderId="70" xfId="0" applyFont="1" applyFill="1" applyBorder="1" applyAlignment="1">
      <alignment vertical="center" wrapText="1"/>
    </xf>
    <xf numFmtId="0" fontId="54" fillId="0" borderId="71" xfId="0" applyFont="1" applyFill="1" applyBorder="1" applyAlignment="1">
      <alignment vertical="center" wrapText="1"/>
    </xf>
    <xf numFmtId="0" fontId="54" fillId="0" borderId="72" xfId="0" applyFont="1" applyFill="1" applyBorder="1" applyAlignment="1">
      <alignment vertical="center" wrapText="1"/>
    </xf>
    <xf numFmtId="0" fontId="103" fillId="39" borderId="73" xfId="44" applyFont="1" applyFill="1" applyBorder="1" applyAlignment="1" applyProtection="1">
      <alignment horizontal="left" vertical="center" wrapText="1"/>
      <protection/>
    </xf>
    <xf numFmtId="0" fontId="104" fillId="39" borderId="73" xfId="44" applyFont="1" applyFill="1" applyBorder="1" applyAlignment="1" applyProtection="1">
      <alignment horizontal="left" vertical="center" wrapText="1"/>
      <protection/>
    </xf>
    <xf numFmtId="0" fontId="88" fillId="37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" fontId="2" fillId="40" borderId="74" xfId="0" applyNumberFormat="1" applyFont="1" applyFill="1" applyBorder="1" applyAlignment="1" applyProtection="1">
      <alignment wrapText="1"/>
      <protection/>
    </xf>
    <xf numFmtId="165" fontId="5" fillId="34" borderId="75" xfId="0" applyNumberFormat="1" applyFont="1" applyFill="1" applyBorder="1" applyAlignment="1" applyProtection="1">
      <alignment wrapText="1"/>
      <protection/>
    </xf>
    <xf numFmtId="167" fontId="5" fillId="34" borderId="63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64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65" xfId="0" applyNumberFormat="1" applyFont="1" applyFill="1" applyBorder="1" applyAlignment="1" applyProtection="1">
      <alignment horizontal="center" vertical="center" wrapText="1"/>
      <protection/>
    </xf>
    <xf numFmtId="167" fontId="5" fillId="34" borderId="76" xfId="0" applyNumberFormat="1" applyFont="1" applyFill="1" applyBorder="1" applyAlignment="1" applyProtection="1">
      <alignment horizontal="left" vertical="center" wrapText="1" indent="1"/>
      <protection/>
    </xf>
    <xf numFmtId="165" fontId="14" fillId="40" borderId="67" xfId="0" applyNumberFormat="1" applyFont="1" applyFill="1" applyBorder="1" applyAlignment="1" applyProtection="1">
      <alignment horizontal="center" vertical="center" wrapText="1"/>
      <protection/>
    </xf>
    <xf numFmtId="167" fontId="88" fillId="40" borderId="65" xfId="0" applyNumberFormat="1" applyFont="1" applyFill="1" applyBorder="1" applyAlignment="1" applyProtection="1">
      <alignment/>
      <protection/>
    </xf>
    <xf numFmtId="167" fontId="2" fillId="40" borderId="63" xfId="0" applyNumberFormat="1" applyFont="1" applyFill="1" applyBorder="1" applyAlignment="1" applyProtection="1">
      <alignment wrapText="1"/>
      <protection/>
    </xf>
    <xf numFmtId="167" fontId="89" fillId="40" borderId="64" xfId="0" applyNumberFormat="1" applyFont="1" applyFill="1" applyBorder="1" applyAlignment="1" applyProtection="1">
      <alignment/>
      <protection/>
    </xf>
    <xf numFmtId="167" fontId="2" fillId="40" borderId="64" xfId="0" applyNumberFormat="1" applyFont="1" applyFill="1" applyBorder="1" applyAlignment="1" applyProtection="1">
      <alignment wrapText="1"/>
      <protection/>
    </xf>
    <xf numFmtId="167" fontId="5" fillId="34" borderId="77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78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79" xfId="0" applyNumberFormat="1" applyFont="1" applyFill="1" applyBorder="1" applyAlignment="1" applyProtection="1">
      <alignment horizontal="left" vertical="center" wrapText="1" indent="1"/>
      <protection/>
    </xf>
    <xf numFmtId="4" fontId="88" fillId="40" borderId="80" xfId="0" applyNumberFormat="1" applyFont="1" applyFill="1" applyBorder="1" applyAlignment="1" applyProtection="1">
      <alignment/>
      <protection/>
    </xf>
    <xf numFmtId="4" fontId="89" fillId="40" borderId="81" xfId="0" applyNumberFormat="1" applyFont="1" applyFill="1" applyBorder="1" applyAlignment="1" applyProtection="1">
      <alignment/>
      <protection/>
    </xf>
    <xf numFmtId="4" fontId="89" fillId="34" borderId="82" xfId="0" applyNumberFormat="1" applyFont="1" applyFill="1" applyBorder="1" applyAlignment="1" applyProtection="1">
      <alignment horizontal="center" vertical="center"/>
      <protection/>
    </xf>
    <xf numFmtId="4" fontId="89" fillId="40" borderId="83" xfId="0" applyNumberFormat="1" applyFont="1" applyFill="1" applyBorder="1" applyAlignment="1" applyProtection="1">
      <alignment horizontal="center" vertical="center" wrapText="1"/>
      <protection/>
    </xf>
    <xf numFmtId="4" fontId="88" fillId="31" borderId="84" xfId="0" applyNumberFormat="1" applyFont="1" applyFill="1" applyBorder="1" applyAlignment="1" applyProtection="1">
      <alignment/>
      <protection/>
    </xf>
    <xf numFmtId="4" fontId="88" fillId="31" borderId="85" xfId="0" applyNumberFormat="1" applyFont="1" applyFill="1" applyBorder="1" applyAlignment="1" applyProtection="1">
      <alignment/>
      <protection/>
    </xf>
    <xf numFmtId="4" fontId="2" fillId="31" borderId="86" xfId="0" applyNumberFormat="1" applyFont="1" applyFill="1" applyBorder="1" applyAlignment="1" applyProtection="1">
      <alignment wrapText="1"/>
      <protection/>
    </xf>
    <xf numFmtId="4" fontId="2" fillId="31" borderId="57" xfId="0" applyNumberFormat="1" applyFont="1" applyFill="1" applyBorder="1" applyAlignment="1" applyProtection="1">
      <alignment wrapText="1"/>
      <protection/>
    </xf>
    <xf numFmtId="4" fontId="89" fillId="31" borderId="87" xfId="0" applyNumberFormat="1" applyFont="1" applyFill="1" applyBorder="1" applyAlignment="1" applyProtection="1">
      <alignment/>
      <protection/>
    </xf>
    <xf numFmtId="4" fontId="89" fillId="31" borderId="88" xfId="0" applyNumberFormat="1" applyFont="1" applyFill="1" applyBorder="1" applyAlignment="1" applyProtection="1">
      <alignment/>
      <protection/>
    </xf>
    <xf numFmtId="4" fontId="88" fillId="31" borderId="89" xfId="0" applyNumberFormat="1" applyFont="1" applyFill="1" applyBorder="1" applyAlignment="1" applyProtection="1">
      <alignment/>
      <protection/>
    </xf>
    <xf numFmtId="4" fontId="88" fillId="31" borderId="90" xfId="0" applyNumberFormat="1" applyFont="1" applyFill="1" applyBorder="1" applyAlignment="1" applyProtection="1">
      <alignment/>
      <protection/>
    </xf>
    <xf numFmtId="4" fontId="64" fillId="0" borderId="10" xfId="0" applyNumberFormat="1" applyFont="1" applyFill="1" applyBorder="1" applyAlignment="1" applyProtection="1">
      <alignment horizontal="center" vertical="center" wrapText="1"/>
      <protection/>
    </xf>
    <xf numFmtId="4" fontId="64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05" fillId="0" borderId="0" xfId="0" applyNumberFormat="1" applyFont="1" applyAlignment="1">
      <alignment/>
    </xf>
    <xf numFmtId="4" fontId="105" fillId="0" borderId="0" xfId="0" applyNumberFormat="1" applyFont="1" applyAlignment="1" applyProtection="1">
      <alignment/>
      <protection/>
    </xf>
    <xf numFmtId="0" fontId="2" fillId="0" borderId="91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 wrapText="1"/>
    </xf>
    <xf numFmtId="4" fontId="93" fillId="31" borderId="92" xfId="0" applyNumberFormat="1" applyFont="1" applyFill="1" applyBorder="1" applyAlignment="1" applyProtection="1">
      <alignment horizontal="center" vertical="center" wrapText="1"/>
      <protection/>
    </xf>
    <xf numFmtId="4" fontId="93" fillId="40" borderId="92" xfId="0" applyNumberFormat="1" applyFont="1" applyFill="1" applyBorder="1" applyAlignment="1" applyProtection="1">
      <alignment horizontal="center" vertical="center" wrapText="1"/>
      <protection/>
    </xf>
    <xf numFmtId="0" fontId="5" fillId="41" borderId="92" xfId="0" applyFont="1" applyFill="1" applyBorder="1" applyAlignment="1">
      <alignment horizontal="left" vertical="center" indent="1"/>
    </xf>
    <xf numFmtId="0" fontId="5" fillId="42" borderId="92" xfId="0" applyFont="1" applyFill="1" applyBorder="1" applyAlignment="1">
      <alignment horizontal="left" vertical="center" indent="1"/>
    </xf>
    <xf numFmtId="0" fontId="2" fillId="0" borderId="93" xfId="0" applyFont="1" applyFill="1" applyBorder="1" applyAlignment="1">
      <alignment vertical="center"/>
    </xf>
    <xf numFmtId="0" fontId="102" fillId="0" borderId="0" xfId="0" applyFont="1" applyFill="1" applyBorder="1" applyAlignment="1">
      <alignment/>
    </xf>
    <xf numFmtId="165" fontId="104" fillId="39" borderId="94" xfId="44" applyNumberFormat="1" applyFont="1" applyFill="1" applyBorder="1" applyAlignment="1" applyProtection="1">
      <alignment horizontal="left" vertical="center" wrapText="1" indent="1"/>
      <protection locked="0"/>
    </xf>
    <xf numFmtId="165" fontId="5" fillId="34" borderId="95" xfId="0" applyNumberFormat="1" applyFont="1" applyFill="1" applyBorder="1" applyAlignment="1" applyProtection="1">
      <alignment wrapText="1"/>
      <protection/>
    </xf>
    <xf numFmtId="165" fontId="5" fillId="34" borderId="61" xfId="0" applyNumberFormat="1" applyFont="1" applyFill="1" applyBorder="1" applyAlignment="1" applyProtection="1">
      <alignment wrapText="1"/>
      <protection/>
    </xf>
    <xf numFmtId="167" fontId="2" fillId="40" borderId="76" xfId="0" applyNumberFormat="1" applyFont="1" applyFill="1" applyBorder="1" applyAlignment="1" applyProtection="1">
      <alignment wrapText="1"/>
      <protection/>
    </xf>
    <xf numFmtId="4" fontId="2" fillId="31" borderId="96" xfId="0" applyNumberFormat="1" applyFont="1" applyFill="1" applyBorder="1" applyAlignment="1" applyProtection="1">
      <alignment wrapText="1"/>
      <protection/>
    </xf>
    <xf numFmtId="4" fontId="2" fillId="31" borderId="58" xfId="0" applyNumberFormat="1" applyFont="1" applyFill="1" applyBorder="1" applyAlignment="1" applyProtection="1">
      <alignment wrapText="1"/>
      <protection/>
    </xf>
    <xf numFmtId="4" fontId="2" fillId="40" borderId="97" xfId="0" applyNumberFormat="1" applyFont="1" applyFill="1" applyBorder="1" applyAlignment="1" applyProtection="1">
      <alignment wrapText="1"/>
      <protection/>
    </xf>
    <xf numFmtId="0" fontId="89" fillId="0" borderId="0" xfId="0" applyFont="1" applyFill="1" applyAlignment="1" applyProtection="1">
      <alignment/>
      <protection/>
    </xf>
    <xf numFmtId="165" fontId="5" fillId="34" borderId="19" xfId="0" applyNumberFormat="1" applyFont="1" applyFill="1" applyBorder="1" applyAlignment="1" applyProtection="1">
      <alignment wrapText="1"/>
      <protection locked="0"/>
    </xf>
    <xf numFmtId="165" fontId="5" fillId="34" borderId="22" xfId="0" applyNumberFormat="1" applyFont="1" applyFill="1" applyBorder="1" applyAlignment="1" applyProtection="1">
      <alignment wrapText="1"/>
      <protection locked="0"/>
    </xf>
    <xf numFmtId="165" fontId="5" fillId="34" borderId="33" xfId="0" applyNumberFormat="1" applyFont="1" applyFill="1" applyBorder="1" applyAlignment="1" applyProtection="1">
      <alignment wrapText="1"/>
      <protection/>
    </xf>
    <xf numFmtId="165" fontId="5" fillId="34" borderId="27" xfId="0" applyNumberFormat="1" applyFont="1" applyFill="1" applyBorder="1" applyAlignment="1" applyProtection="1">
      <alignment wrapText="1"/>
      <protection locked="0"/>
    </xf>
    <xf numFmtId="165" fontId="5" fillId="34" borderId="98" xfId="0" applyNumberFormat="1" applyFont="1" applyFill="1" applyBorder="1" applyAlignment="1" applyProtection="1">
      <alignment wrapText="1"/>
      <protection/>
    </xf>
    <xf numFmtId="166" fontId="89" fillId="34" borderId="0" xfId="0" applyNumberFormat="1" applyFont="1" applyFill="1" applyBorder="1" applyAlignment="1" applyProtection="1">
      <alignment/>
      <protection/>
    </xf>
    <xf numFmtId="167" fontId="5" fillId="40" borderId="98" xfId="0" applyNumberFormat="1" applyFont="1" applyFill="1" applyBorder="1" applyAlignment="1" applyProtection="1">
      <alignment wrapText="1"/>
      <protection/>
    </xf>
    <xf numFmtId="4" fontId="5" fillId="31" borderId="99" xfId="0" applyNumberFormat="1" applyFont="1" applyFill="1" applyBorder="1" applyAlignment="1" applyProtection="1">
      <alignment wrapText="1"/>
      <protection/>
    </xf>
    <xf numFmtId="4" fontId="5" fillId="31" borderId="26" xfId="0" applyNumberFormat="1" applyFont="1" applyFill="1" applyBorder="1" applyAlignment="1" applyProtection="1">
      <alignment wrapText="1"/>
      <protection/>
    </xf>
    <xf numFmtId="4" fontId="5" fillId="40" borderId="100" xfId="0" applyNumberFormat="1" applyFont="1" applyFill="1" applyBorder="1" applyAlignment="1" applyProtection="1">
      <alignment wrapText="1"/>
      <protection/>
    </xf>
    <xf numFmtId="0" fontId="89" fillId="0" borderId="0" xfId="0" applyFont="1" applyAlignment="1" applyProtection="1">
      <alignment/>
      <protection/>
    </xf>
    <xf numFmtId="165" fontId="2" fillId="33" borderId="67" xfId="0" applyNumberFormat="1" applyFont="1" applyFill="1" applyBorder="1" applyAlignment="1" applyProtection="1">
      <alignment wrapText="1"/>
      <protection locked="0"/>
    </xf>
    <xf numFmtId="165" fontId="2" fillId="33" borderId="101" xfId="0" applyNumberFormat="1" applyFont="1" applyFill="1" applyBorder="1" applyAlignment="1" applyProtection="1">
      <alignment wrapText="1"/>
      <protection locked="0"/>
    </xf>
    <xf numFmtId="165" fontId="5" fillId="34" borderId="102" xfId="0" applyNumberFormat="1" applyFont="1" applyFill="1" applyBorder="1" applyAlignment="1" applyProtection="1">
      <alignment wrapText="1"/>
      <protection/>
    </xf>
    <xf numFmtId="165" fontId="2" fillId="33" borderId="103" xfId="0" applyNumberFormat="1" applyFont="1" applyFill="1" applyBorder="1" applyAlignment="1" applyProtection="1">
      <alignment wrapText="1"/>
      <protection locked="0"/>
    </xf>
    <xf numFmtId="167" fontId="2" fillId="40" borderId="66" xfId="0" applyNumberFormat="1" applyFont="1" applyFill="1" applyBorder="1" applyAlignment="1" applyProtection="1">
      <alignment wrapText="1"/>
      <protection/>
    </xf>
    <xf numFmtId="4" fontId="2" fillId="31" borderId="104" xfId="0" applyNumberFormat="1" applyFont="1" applyFill="1" applyBorder="1" applyAlignment="1" applyProtection="1">
      <alignment wrapText="1"/>
      <protection/>
    </xf>
    <xf numFmtId="4" fontId="2" fillId="31" borderId="71" xfId="0" applyNumberFormat="1" applyFont="1" applyFill="1" applyBorder="1" applyAlignment="1" applyProtection="1">
      <alignment wrapText="1"/>
      <protection/>
    </xf>
    <xf numFmtId="4" fontId="2" fillId="40" borderId="105" xfId="0" applyNumberFormat="1" applyFont="1" applyFill="1" applyBorder="1" applyAlignment="1" applyProtection="1">
      <alignment wrapText="1"/>
      <protection/>
    </xf>
    <xf numFmtId="167" fontId="5" fillId="34" borderId="66" xfId="0" applyNumberFormat="1" applyFont="1" applyFill="1" applyBorder="1" applyAlignment="1" applyProtection="1">
      <alignment horizontal="left" vertical="center" wrapText="1" indent="1"/>
      <protection/>
    </xf>
    <xf numFmtId="0" fontId="106" fillId="0" borderId="0" xfId="0" applyFont="1" applyFill="1" applyAlignment="1" applyProtection="1">
      <alignment/>
      <protection/>
    </xf>
    <xf numFmtId="165" fontId="106" fillId="34" borderId="19" xfId="0" applyNumberFormat="1" applyFont="1" applyFill="1" applyBorder="1" applyAlignment="1" applyProtection="1">
      <alignment wrapText="1"/>
      <protection locked="0"/>
    </xf>
    <xf numFmtId="165" fontId="106" fillId="34" borderId="22" xfId="0" applyNumberFormat="1" applyFont="1" applyFill="1" applyBorder="1" applyAlignment="1" applyProtection="1">
      <alignment wrapText="1"/>
      <protection locked="0"/>
    </xf>
    <xf numFmtId="165" fontId="106" fillId="34" borderId="33" xfId="0" applyNumberFormat="1" applyFont="1" applyFill="1" applyBorder="1" applyAlignment="1" applyProtection="1">
      <alignment wrapText="1"/>
      <protection/>
    </xf>
    <xf numFmtId="165" fontId="106" fillId="34" borderId="27" xfId="0" applyNumberFormat="1" applyFont="1" applyFill="1" applyBorder="1" applyAlignment="1" applyProtection="1">
      <alignment wrapText="1"/>
      <protection locked="0"/>
    </xf>
    <xf numFmtId="165" fontId="106" fillId="34" borderId="98" xfId="0" applyNumberFormat="1" applyFont="1" applyFill="1" applyBorder="1" applyAlignment="1" applyProtection="1">
      <alignment wrapText="1"/>
      <protection/>
    </xf>
    <xf numFmtId="166" fontId="106" fillId="0" borderId="0" xfId="0" applyNumberFormat="1" applyFont="1" applyBorder="1" applyAlignment="1" applyProtection="1">
      <alignment vertical="center"/>
      <protection/>
    </xf>
    <xf numFmtId="166" fontId="106" fillId="34" borderId="0" xfId="0" applyNumberFormat="1" applyFont="1" applyFill="1" applyBorder="1" applyAlignment="1" applyProtection="1">
      <alignment vertical="center"/>
      <protection/>
    </xf>
    <xf numFmtId="167" fontId="106" fillId="40" borderId="98" xfId="0" applyNumberFormat="1" applyFont="1" applyFill="1" applyBorder="1" applyAlignment="1" applyProtection="1">
      <alignment wrapText="1"/>
      <protection/>
    </xf>
    <xf numFmtId="4" fontId="106" fillId="31" borderId="99" xfId="0" applyNumberFormat="1" applyFont="1" applyFill="1" applyBorder="1" applyAlignment="1" applyProtection="1">
      <alignment wrapText="1"/>
      <protection/>
    </xf>
    <xf numFmtId="4" fontId="106" fillId="31" borderId="26" xfId="0" applyNumberFormat="1" applyFont="1" applyFill="1" applyBorder="1" applyAlignment="1" applyProtection="1">
      <alignment wrapText="1"/>
      <protection/>
    </xf>
    <xf numFmtId="4" fontId="106" fillId="40" borderId="100" xfId="0" applyNumberFormat="1" applyFont="1" applyFill="1" applyBorder="1" applyAlignment="1" applyProtection="1">
      <alignment wrapText="1"/>
      <protection/>
    </xf>
    <xf numFmtId="167" fontId="106" fillId="34" borderId="98" xfId="0" applyNumberFormat="1" applyFont="1" applyFill="1" applyBorder="1" applyAlignment="1" applyProtection="1">
      <alignment horizontal="left" vertical="center" wrapText="1" indent="1"/>
      <protection/>
    </xf>
    <xf numFmtId="0" fontId="106" fillId="0" borderId="0" xfId="0" applyFont="1" applyAlignment="1" applyProtection="1">
      <alignment/>
      <protection/>
    </xf>
    <xf numFmtId="166" fontId="89" fillId="34" borderId="0" xfId="0" applyNumberFormat="1" applyFont="1" applyFill="1" applyBorder="1" applyAlignment="1" applyProtection="1">
      <alignment vertical="center"/>
      <protection/>
    </xf>
    <xf numFmtId="167" fontId="5" fillId="34" borderId="98" xfId="0" applyNumberFormat="1" applyFont="1" applyFill="1" applyBorder="1" applyAlignment="1" applyProtection="1">
      <alignment horizontal="left" vertical="center" wrapText="1" indent="1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0" fontId="93" fillId="34" borderId="17" xfId="0" applyFont="1" applyFill="1" applyBorder="1" applyAlignment="1" applyProtection="1">
      <alignment horizontal="center" vertical="center" wrapText="1"/>
      <protection/>
    </xf>
    <xf numFmtId="0" fontId="93" fillId="34" borderId="67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" vertical="center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4" fontId="89" fillId="43" borderId="10" xfId="0" applyNumberFormat="1" applyFont="1" applyFill="1" applyBorder="1" applyAlignment="1" applyProtection="1">
      <alignment horizontal="center" vertical="center" wrapText="1"/>
      <protection/>
    </xf>
    <xf numFmtId="4" fontId="89" fillId="43" borderId="20" xfId="0" applyNumberFormat="1" applyFont="1" applyFill="1" applyBorder="1" applyAlignment="1" applyProtection="1">
      <alignment horizontal="center" vertical="center" wrapText="1"/>
      <protection/>
    </xf>
    <xf numFmtId="165" fontId="5" fillId="36" borderId="17" xfId="0" applyNumberFormat="1" applyFont="1" applyFill="1" applyBorder="1" applyAlignment="1" applyProtection="1">
      <alignment horizontal="center" vertical="center" wrapText="1"/>
      <protection/>
    </xf>
    <xf numFmtId="165" fontId="5" fillId="36" borderId="67" xfId="0" applyNumberFormat="1" applyFont="1" applyFill="1" applyBorder="1" applyAlignment="1" applyProtection="1">
      <alignment horizontal="center" vertical="center" wrapText="1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0" fontId="89" fillId="34" borderId="21" xfId="0" applyFont="1" applyFill="1" applyBorder="1" applyAlignment="1" applyProtection="1">
      <alignment horizontal="center" vertical="center" wrapText="1"/>
      <protection/>
    </xf>
    <xf numFmtId="0" fontId="89" fillId="34" borderId="32" xfId="0" applyFont="1" applyFill="1" applyBorder="1" applyAlignment="1" applyProtection="1">
      <alignment horizontal="center" vertical="center" wrapText="1"/>
      <protection/>
    </xf>
    <xf numFmtId="0" fontId="89" fillId="34" borderId="101" xfId="0" applyFont="1" applyFill="1" applyBorder="1" applyAlignment="1" applyProtection="1">
      <alignment horizontal="center" vertical="center" wrapText="1"/>
      <protection/>
    </xf>
    <xf numFmtId="0" fontId="89" fillId="34" borderId="103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Alignment="1" applyProtection="1">
      <alignment horizontal="left"/>
      <protection/>
    </xf>
    <xf numFmtId="165" fontId="5" fillId="40" borderId="20" xfId="0" applyNumberFormat="1" applyFont="1" applyFill="1" applyBorder="1" applyAlignment="1" applyProtection="1">
      <alignment horizontal="center" vertical="center" wrapText="1"/>
      <protection/>
    </xf>
    <xf numFmtId="165" fontId="5" fillId="40" borderId="57" xfId="0" applyNumberFormat="1" applyFont="1" applyFill="1" applyBorder="1" applyAlignment="1" applyProtection="1">
      <alignment horizontal="center" vertical="center" wrapText="1"/>
      <protection/>
    </xf>
    <xf numFmtId="165" fontId="5" fillId="4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06" xfId="0" applyFont="1" applyFill="1" applyBorder="1" applyAlignment="1">
      <alignment horizontal="left" vertical="center" wrapText="1" indent="1"/>
    </xf>
    <xf numFmtId="0" fontId="2" fillId="0" borderId="107" xfId="0" applyFont="1" applyFill="1" applyBorder="1" applyAlignment="1">
      <alignment horizontal="left" vertical="center" wrapText="1" indent="1"/>
    </xf>
    <xf numFmtId="0" fontId="0" fillId="0" borderId="108" xfId="0" applyBorder="1" applyAlignment="1">
      <alignment horizontal="left" vertical="center" wrapText="1" indent="1"/>
    </xf>
    <xf numFmtId="0" fontId="0" fillId="0" borderId="109" xfId="0" applyBorder="1" applyAlignment="1">
      <alignment horizontal="left" vertical="center" wrapText="1" indent="1"/>
    </xf>
    <xf numFmtId="0" fontId="0" fillId="0" borderId="110" xfId="0" applyBorder="1" applyAlignment="1">
      <alignment horizontal="left" vertical="center" wrapText="1" indent="1"/>
    </xf>
    <xf numFmtId="0" fontId="0" fillId="0" borderId="11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12" xfId="0" applyBorder="1" applyAlignment="1">
      <alignment horizontal="left" vertical="center" wrapText="1" indent="1"/>
    </xf>
    <xf numFmtId="0" fontId="0" fillId="0" borderId="113" xfId="0" applyBorder="1" applyAlignment="1">
      <alignment horizontal="left" vertical="center" wrapText="1" indent="1"/>
    </xf>
    <xf numFmtId="167" fontId="93" fillId="40" borderId="114" xfId="0" applyNumberFormat="1" applyFont="1" applyFill="1" applyBorder="1" applyAlignment="1" applyProtection="1">
      <alignment horizontal="center" vertical="center" wrapText="1"/>
      <protection/>
    </xf>
    <xf numFmtId="167" fontId="93" fillId="40" borderId="115" xfId="0" applyNumberFormat="1" applyFont="1" applyFill="1" applyBorder="1" applyAlignment="1" applyProtection="1">
      <alignment horizontal="center" vertical="center" wrapText="1"/>
      <protection/>
    </xf>
    <xf numFmtId="0" fontId="5" fillId="38" borderId="17" xfId="0" applyFont="1" applyFill="1" applyBorder="1" applyAlignment="1">
      <alignment horizontal="center" vertical="center" wrapText="1"/>
    </xf>
    <xf numFmtId="0" fontId="5" fillId="38" borderId="6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58" xfId="0" applyFont="1" applyFill="1" applyBorder="1" applyAlignment="1">
      <alignment horizontal="left" vertical="center" wrapText="1" indent="1"/>
    </xf>
    <xf numFmtId="0" fontId="2" fillId="0" borderId="116" xfId="0" applyFont="1" applyFill="1" applyBorder="1" applyAlignment="1">
      <alignment horizontal="left" vertical="center" wrapText="1" indent="1"/>
    </xf>
    <xf numFmtId="0" fontId="2" fillId="0" borderId="101" xfId="0" applyFont="1" applyFill="1" applyBorder="1" applyAlignment="1">
      <alignment horizontal="left" vertical="center" wrapText="1" indent="1"/>
    </xf>
    <xf numFmtId="0" fontId="2" fillId="0" borderId="71" xfId="0" applyFont="1" applyFill="1" applyBorder="1" applyAlignment="1">
      <alignment horizontal="left" vertical="center" wrapText="1" indent="1"/>
    </xf>
    <xf numFmtId="0" fontId="2" fillId="0" borderId="72" xfId="0" applyFont="1" applyFill="1" applyBorder="1" applyAlignment="1">
      <alignment horizontal="left" vertical="center" wrapText="1" indent="1"/>
    </xf>
    <xf numFmtId="0" fontId="0" fillId="0" borderId="106" xfId="0" applyBorder="1" applyAlignment="1">
      <alignment horizontal="left" vertical="center" indent="1"/>
    </xf>
    <xf numFmtId="0" fontId="0" fillId="0" borderId="117" xfId="0" applyBorder="1" applyAlignment="1">
      <alignment horizontal="left" vertical="center" indent="1"/>
    </xf>
    <xf numFmtId="0" fontId="0" fillId="0" borderId="107" xfId="0" applyBorder="1" applyAlignment="1">
      <alignment horizontal="left" vertical="center" indent="1"/>
    </xf>
    <xf numFmtId="0" fontId="104" fillId="39" borderId="0" xfId="44" applyFont="1" applyFill="1" applyBorder="1" applyAlignment="1" applyProtection="1">
      <alignment horizontal="left" vertical="center" wrapText="1"/>
      <protection/>
    </xf>
    <xf numFmtId="0" fontId="5" fillId="44" borderId="108" xfId="0" applyFont="1" applyFill="1" applyBorder="1" applyAlignment="1">
      <alignment horizontal="center" vertical="center" wrapText="1"/>
    </xf>
    <xf numFmtId="0" fontId="5" fillId="44" borderId="111" xfId="0" applyFont="1" applyFill="1" applyBorder="1" applyAlignment="1">
      <alignment horizontal="center" vertical="center" wrapText="1"/>
    </xf>
    <xf numFmtId="0" fontId="5" fillId="44" borderId="118" xfId="0" applyFont="1" applyFill="1" applyBorder="1" applyAlignment="1">
      <alignment horizontal="center" vertical="center" wrapText="1"/>
    </xf>
    <xf numFmtId="4" fontId="89" fillId="34" borderId="119" xfId="0" applyNumberFormat="1" applyFont="1" applyFill="1" applyBorder="1" applyAlignment="1" applyProtection="1">
      <alignment horizontal="center" vertical="center" wrapText="1"/>
      <protection/>
    </xf>
    <xf numFmtId="4" fontId="89" fillId="34" borderId="120" xfId="0" applyNumberFormat="1" applyFont="1" applyFill="1" applyBorder="1" applyAlignment="1" applyProtection="1">
      <alignment horizontal="center" vertical="center" wrapText="1"/>
      <protection/>
    </xf>
    <xf numFmtId="4" fontId="89" fillId="34" borderId="68" xfId="0" applyNumberFormat="1" applyFont="1" applyFill="1" applyBorder="1" applyAlignment="1" applyProtection="1">
      <alignment horizontal="center" vertical="center" wrapText="1"/>
      <protection/>
    </xf>
    <xf numFmtId="4" fontId="89" fillId="34" borderId="121" xfId="0" applyNumberFormat="1" applyFont="1" applyFill="1" applyBorder="1" applyAlignment="1" applyProtection="1">
      <alignment horizontal="center" vertical="center" wrapText="1"/>
      <protection/>
    </xf>
    <xf numFmtId="4" fontId="89" fillId="34" borderId="122" xfId="0" applyNumberFormat="1" applyFont="1" applyFill="1" applyBorder="1" applyAlignment="1" applyProtection="1">
      <alignment horizontal="center" vertical="center" wrapText="1"/>
      <protection/>
    </xf>
    <xf numFmtId="4" fontId="89" fillId="34" borderId="123" xfId="0" applyNumberFormat="1" applyFont="1" applyFill="1" applyBorder="1" applyAlignment="1" applyProtection="1">
      <alignment horizontal="center" vertical="center" wrapText="1"/>
      <protection/>
    </xf>
    <xf numFmtId="0" fontId="2" fillId="0" borderId="109" xfId="0" applyFont="1" applyFill="1" applyBorder="1" applyAlignment="1">
      <alignment horizontal="left" vertical="center" wrapText="1" indent="1"/>
    </xf>
    <xf numFmtId="0" fontId="2" fillId="0" borderId="117" xfId="0" applyFont="1" applyFill="1" applyBorder="1" applyAlignment="1">
      <alignment horizontal="left" vertical="center" wrapText="1" inden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103" fillId="39" borderId="0" xfId="44" applyFont="1" applyFill="1" applyBorder="1" applyAlignment="1" applyProtection="1">
      <alignment horizontal="left" vertical="center" wrapText="1"/>
      <protection/>
    </xf>
    <xf numFmtId="0" fontId="5" fillId="44" borderId="17" xfId="0" applyFont="1" applyFill="1" applyBorder="1" applyAlignment="1">
      <alignment horizontal="center" vertical="center" wrapText="1"/>
    </xf>
    <xf numFmtId="0" fontId="5" fillId="44" borderId="67" xfId="0" applyFont="1" applyFill="1" applyBorder="1" applyAlignment="1">
      <alignment horizontal="center" vertical="center" wrapText="1"/>
    </xf>
    <xf numFmtId="0" fontId="88" fillId="0" borderId="106" xfId="0" applyFont="1" applyBorder="1" applyAlignment="1">
      <alignment horizontal="left" vertical="center" wrapText="1" indent="1"/>
    </xf>
    <xf numFmtId="0" fontId="88" fillId="0" borderId="117" xfId="0" applyFont="1" applyBorder="1" applyAlignment="1">
      <alignment horizontal="left" vertical="center" wrapText="1" indent="1"/>
    </xf>
    <xf numFmtId="0" fontId="88" fillId="0" borderId="107" xfId="0" applyFont="1" applyBorder="1" applyAlignment="1">
      <alignment horizontal="left" vertical="center" wrapText="1" indent="1"/>
    </xf>
    <xf numFmtId="0" fontId="107" fillId="40" borderId="119" xfId="0" applyFont="1" applyFill="1" applyBorder="1" applyAlignment="1">
      <alignment horizontal="center" vertical="center" wrapText="1"/>
    </xf>
    <xf numFmtId="0" fontId="107" fillId="40" borderId="124" xfId="0" applyFont="1" applyFill="1" applyBorder="1" applyAlignment="1">
      <alignment horizontal="center" vertical="center" wrapText="1"/>
    </xf>
    <xf numFmtId="0" fontId="88" fillId="0" borderId="106" xfId="0" applyFont="1" applyBorder="1" applyAlignment="1">
      <alignment horizontal="left" vertical="center" indent="1"/>
    </xf>
    <xf numFmtId="0" fontId="88" fillId="0" borderId="117" xfId="0" applyFont="1" applyBorder="1" applyAlignment="1">
      <alignment horizontal="left" vertical="center" indent="1"/>
    </xf>
    <xf numFmtId="0" fontId="88" fillId="0" borderId="107" xfId="0" applyFont="1" applyBorder="1" applyAlignment="1">
      <alignment horizontal="left" vertical="center" indent="1"/>
    </xf>
    <xf numFmtId="0" fontId="108" fillId="38" borderId="125" xfId="0" applyFont="1" applyFill="1" applyBorder="1" applyAlignment="1" applyProtection="1">
      <alignment horizontal="center" vertical="center" wrapText="1"/>
      <protection/>
    </xf>
    <xf numFmtId="0" fontId="108" fillId="38" borderId="126" xfId="0" applyFont="1" applyFill="1" applyBorder="1" applyAlignment="1" applyProtection="1">
      <alignment horizontal="center" vertical="center" wrapText="1"/>
      <protection/>
    </xf>
    <xf numFmtId="0" fontId="108" fillId="38" borderId="127" xfId="0" applyFont="1" applyFill="1" applyBorder="1" applyAlignment="1" applyProtection="1">
      <alignment horizontal="center" vertical="center" wrapText="1"/>
      <protection/>
    </xf>
    <xf numFmtId="0" fontId="108" fillId="38" borderId="128" xfId="0" applyFont="1" applyFill="1" applyBorder="1" applyAlignment="1" applyProtection="1">
      <alignment horizontal="center" vertical="center" wrapText="1"/>
      <protection/>
    </xf>
    <xf numFmtId="0" fontId="108" fillId="38" borderId="129" xfId="0" applyFont="1" applyFill="1" applyBorder="1" applyAlignment="1" applyProtection="1">
      <alignment horizontal="center" vertical="center" wrapText="1"/>
      <protection/>
    </xf>
    <xf numFmtId="0" fontId="108" fillId="38" borderId="130" xfId="0" applyFont="1" applyFill="1" applyBorder="1" applyAlignment="1" applyProtection="1">
      <alignment horizontal="center" vertical="center" wrapText="1"/>
      <protection/>
    </xf>
    <xf numFmtId="0" fontId="2" fillId="0" borderId="131" xfId="0" applyFont="1" applyFill="1" applyBorder="1" applyAlignment="1">
      <alignment horizontal="left" vertical="center" wrapText="1" indent="1"/>
    </xf>
    <xf numFmtId="0" fontId="2" fillId="0" borderId="132" xfId="0" applyFont="1" applyFill="1" applyBorder="1" applyAlignment="1">
      <alignment horizontal="left" vertical="center" wrapText="1" indent="1"/>
    </xf>
    <xf numFmtId="0" fontId="2" fillId="0" borderId="110" xfId="0" applyFont="1" applyFill="1" applyBorder="1" applyAlignment="1">
      <alignment horizontal="left" vertical="center" wrapText="1" indent="1"/>
    </xf>
    <xf numFmtId="0" fontId="2" fillId="0" borderId="127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69" xfId="0" applyFont="1" applyFill="1" applyBorder="1" applyAlignment="1">
      <alignment horizontal="left" vertical="center" wrapText="1" indent="1"/>
    </xf>
    <xf numFmtId="0" fontId="2" fillId="0" borderId="133" xfId="0" applyFont="1" applyFill="1" applyBorder="1" applyAlignment="1">
      <alignment horizontal="left" vertical="center" wrapText="1" indent="1"/>
    </xf>
    <xf numFmtId="0" fontId="2" fillId="0" borderId="112" xfId="0" applyFont="1" applyFill="1" applyBorder="1" applyAlignment="1">
      <alignment horizontal="left" vertical="center" wrapText="1" indent="1"/>
    </xf>
    <xf numFmtId="0" fontId="2" fillId="0" borderId="113" xfId="0" applyFont="1" applyFill="1" applyBorder="1" applyAlignment="1">
      <alignment horizontal="left" vertical="center" wrapText="1" indent="1"/>
    </xf>
    <xf numFmtId="0" fontId="5" fillId="44" borderId="134" xfId="0" applyFont="1" applyFill="1" applyBorder="1" applyAlignment="1">
      <alignment horizontal="center" vertical="center" wrapText="1"/>
    </xf>
    <xf numFmtId="0" fontId="5" fillId="44" borderId="135" xfId="0" applyFont="1" applyFill="1" applyBorder="1" applyAlignment="1">
      <alignment horizontal="center" vertical="center" wrapText="1"/>
    </xf>
    <xf numFmtId="0" fontId="88" fillId="0" borderId="58" xfId="0" applyFont="1" applyFill="1" applyBorder="1" applyAlignment="1">
      <alignment horizontal="left" vertical="center" wrapText="1" indent="1"/>
    </xf>
    <xf numFmtId="0" fontId="108" fillId="38" borderId="136" xfId="0" applyNumberFormat="1" applyFont="1" applyFill="1" applyBorder="1" applyAlignment="1" applyProtection="1">
      <alignment horizontal="center" vertical="center" wrapText="1"/>
      <protection/>
    </xf>
    <xf numFmtId="0" fontId="108" fillId="38" borderId="137" xfId="0" applyNumberFormat="1" applyFont="1" applyFill="1" applyBorder="1" applyAlignment="1" applyProtection="1">
      <alignment horizontal="center" vertical="center" wrapText="1"/>
      <protection/>
    </xf>
    <xf numFmtId="0" fontId="108" fillId="38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Border="1" applyAlignment="1">
      <alignment vertical="center"/>
    </xf>
    <xf numFmtId="0" fontId="0" fillId="0" borderId="138" xfId="0" applyBorder="1" applyAlignment="1">
      <alignment vertical="center"/>
    </xf>
    <xf numFmtId="0" fontId="2" fillId="0" borderId="139" xfId="0" applyFont="1" applyFill="1" applyBorder="1" applyAlignment="1">
      <alignment horizontal="left" vertical="center" wrapText="1" indent="1"/>
    </xf>
    <xf numFmtId="0" fontId="2" fillId="0" borderId="68" xfId="0" applyFont="1" applyFill="1" applyBorder="1" applyAlignment="1">
      <alignment horizontal="left" vertical="center" wrapText="1" indent="1"/>
    </xf>
    <xf numFmtId="0" fontId="109" fillId="34" borderId="140" xfId="0" applyFont="1" applyFill="1" applyBorder="1" applyAlignment="1" applyProtection="1">
      <alignment horizontal="center" vertical="center" wrapText="1"/>
      <protection/>
    </xf>
    <xf numFmtId="0" fontId="109" fillId="34" borderId="141" xfId="0" applyFont="1" applyFill="1" applyBorder="1" applyAlignment="1" applyProtection="1">
      <alignment horizontal="center" vertical="center" wrapText="1"/>
      <protection/>
    </xf>
    <xf numFmtId="0" fontId="5" fillId="38" borderId="38" xfId="0" applyFont="1" applyFill="1" applyBorder="1" applyAlignment="1">
      <alignment horizontal="center" vertical="center" wrapText="1"/>
    </xf>
    <xf numFmtId="4" fontId="109" fillId="43" borderId="142" xfId="0" applyNumberFormat="1" applyFont="1" applyFill="1" applyBorder="1" applyAlignment="1" applyProtection="1">
      <alignment horizontal="center" vertical="center" wrapText="1"/>
      <protection/>
    </xf>
    <xf numFmtId="165" fontId="19" fillId="36" borderId="140" xfId="0" applyNumberFormat="1" applyFont="1" applyFill="1" applyBorder="1" applyAlignment="1" applyProtection="1">
      <alignment horizontal="center" vertical="center" wrapText="1"/>
      <protection/>
    </xf>
    <xf numFmtId="165" fontId="19" fillId="36" borderId="143" xfId="0" applyNumberFormat="1" applyFont="1" applyFill="1" applyBorder="1" applyAlignment="1" applyProtection="1">
      <alignment horizontal="center" vertical="center" wrapText="1"/>
      <protection/>
    </xf>
    <xf numFmtId="165" fontId="19" fillId="40" borderId="140" xfId="0" applyNumberFormat="1" applyFont="1" applyFill="1" applyBorder="1" applyAlignment="1" applyProtection="1">
      <alignment horizontal="center" vertical="center" wrapText="1"/>
      <protection/>
    </xf>
    <xf numFmtId="165" fontId="19" fillId="40" borderId="143" xfId="0" applyNumberFormat="1" applyFont="1" applyFill="1" applyBorder="1" applyAlignment="1" applyProtection="1">
      <alignment horizontal="center" vertical="center" wrapText="1"/>
      <protection/>
    </xf>
    <xf numFmtId="0" fontId="2" fillId="33" borderId="144" xfId="0" applyFont="1" applyFill="1" applyBorder="1" applyAlignment="1" applyProtection="1">
      <alignment horizontal="center" vertical="center"/>
      <protection locked="0"/>
    </xf>
    <xf numFmtId="0" fontId="2" fillId="33" borderId="145" xfId="0" applyFont="1" applyFill="1" applyBorder="1" applyAlignment="1" applyProtection="1">
      <alignment horizontal="center" vertical="center"/>
      <protection locked="0"/>
    </xf>
    <xf numFmtId="0" fontId="2" fillId="33" borderId="146" xfId="0" applyFont="1" applyFill="1" applyBorder="1" applyAlignment="1" applyProtection="1">
      <alignment horizontal="center" vertical="center"/>
      <protection locked="0"/>
    </xf>
    <xf numFmtId="0" fontId="93" fillId="34" borderId="147" xfId="0" applyFont="1" applyFill="1" applyBorder="1" applyAlignment="1" applyProtection="1">
      <alignment horizontal="center" vertical="center" wrapText="1"/>
      <protection/>
    </xf>
    <xf numFmtId="0" fontId="93" fillId="34" borderId="141" xfId="0" applyFont="1" applyFill="1" applyBorder="1" applyAlignment="1" applyProtection="1">
      <alignment horizontal="center" vertical="center" wrapText="1"/>
      <protection/>
    </xf>
    <xf numFmtId="0" fontId="89" fillId="34" borderId="147" xfId="0" applyFont="1" applyFill="1" applyBorder="1" applyAlignment="1" applyProtection="1">
      <alignment horizontal="center" vertical="center" wrapText="1"/>
      <protection/>
    </xf>
    <xf numFmtId="0" fontId="89" fillId="34" borderId="141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left" vertical="center" wrapText="1" inden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0" fillId="0" borderId="149" xfId="0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1" xfId="0" applyFont="1" applyFill="1" applyBorder="1" applyAlignment="1">
      <alignment horizontal="center" vertical="center" wrapText="1"/>
    </xf>
    <xf numFmtId="0" fontId="89" fillId="34" borderId="150" xfId="0" applyFont="1" applyFill="1" applyBorder="1" applyAlignment="1" applyProtection="1">
      <alignment horizontal="center" vertical="center" wrapText="1"/>
      <protection/>
    </xf>
    <xf numFmtId="0" fontId="89" fillId="34" borderId="151" xfId="0" applyFont="1" applyFill="1" applyBorder="1" applyAlignment="1" applyProtection="1">
      <alignment horizontal="center" vertical="center" wrapText="1"/>
      <protection/>
    </xf>
    <xf numFmtId="4" fontId="109" fillId="43" borderId="15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03" xfId="0" applyFont="1" applyFill="1" applyBorder="1" applyAlignment="1">
      <alignment horizontal="left" vertical="center" wrapText="1" indent="1"/>
    </xf>
    <xf numFmtId="0" fontId="5" fillId="44" borderId="152" xfId="0" applyFont="1" applyFill="1" applyBorder="1" applyAlignment="1">
      <alignment horizontal="center" vertical="center" wrapText="1"/>
    </xf>
    <xf numFmtId="0" fontId="5" fillId="44" borderId="153" xfId="0" applyFont="1" applyFill="1" applyBorder="1" applyAlignment="1">
      <alignment horizontal="center" vertical="center" wrapText="1"/>
    </xf>
    <xf numFmtId="0" fontId="109" fillId="40" borderId="142" xfId="0" applyFont="1" applyFill="1" applyBorder="1" applyAlignment="1" applyProtection="1">
      <alignment horizontal="center" vertical="center" wrapText="1"/>
      <protection/>
    </xf>
    <xf numFmtId="164" fontId="2" fillId="33" borderId="75" xfId="0" applyNumberFormat="1" applyFont="1" applyFill="1" applyBorder="1" applyAlignment="1" applyProtection="1">
      <alignment horizontal="left" wrapText="1" indent="4"/>
      <protection locked="0"/>
    </xf>
    <xf numFmtId="164" fontId="2" fillId="33" borderId="57" xfId="0" applyNumberFormat="1" applyFont="1" applyFill="1" applyBorder="1" applyAlignment="1" applyProtection="1">
      <alignment horizontal="left" wrapText="1" indent="4"/>
      <protection locked="0"/>
    </xf>
    <xf numFmtId="164" fontId="2" fillId="33" borderId="31" xfId="0" applyNumberFormat="1" applyFont="1" applyFill="1" applyBorder="1" applyAlignment="1" applyProtection="1">
      <alignment horizontal="left" wrapText="1" indent="4"/>
      <protection locked="0"/>
    </xf>
    <xf numFmtId="164" fontId="2" fillId="33" borderId="75" xfId="0" applyNumberFormat="1" applyFont="1" applyFill="1" applyBorder="1" applyAlignment="1" applyProtection="1">
      <alignment horizontal="left" indent="2"/>
      <protection/>
    </xf>
    <xf numFmtId="164" fontId="2" fillId="33" borderId="57" xfId="0" applyNumberFormat="1" applyFont="1" applyFill="1" applyBorder="1" applyAlignment="1" applyProtection="1">
      <alignment horizontal="left" indent="2"/>
      <protection/>
    </xf>
    <xf numFmtId="164" fontId="2" fillId="33" borderId="31" xfId="0" applyNumberFormat="1" applyFont="1" applyFill="1" applyBorder="1" applyAlignment="1" applyProtection="1">
      <alignment horizontal="left" indent="2"/>
      <protection/>
    </xf>
    <xf numFmtId="164" fontId="2" fillId="33" borderId="75" xfId="0" applyNumberFormat="1" applyFont="1" applyFill="1" applyBorder="1" applyAlignment="1" applyProtection="1">
      <alignment horizontal="left" wrapText="1" indent="2"/>
      <protection locked="0"/>
    </xf>
    <xf numFmtId="164" fontId="2" fillId="33" borderId="57" xfId="0" applyNumberFormat="1" applyFont="1" applyFill="1" applyBorder="1" applyAlignment="1" applyProtection="1">
      <alignment horizontal="left" wrapText="1" indent="2"/>
      <protection locked="0"/>
    </xf>
    <xf numFmtId="164" fontId="2" fillId="33" borderId="31" xfId="0" applyNumberFormat="1" applyFont="1" applyFill="1" applyBorder="1" applyAlignment="1" applyProtection="1">
      <alignment horizontal="left" wrapText="1" indent="2"/>
      <protection locked="0"/>
    </xf>
    <xf numFmtId="164" fontId="106" fillId="34" borderId="25" xfId="0" applyNumberFormat="1" applyFont="1" applyFill="1" applyBorder="1" applyAlignment="1" applyProtection="1">
      <alignment horizontal="left" wrapText="1" indent="4"/>
      <protection locked="0"/>
    </xf>
    <xf numFmtId="164" fontId="106" fillId="34" borderId="26" xfId="0" applyNumberFormat="1" applyFont="1" applyFill="1" applyBorder="1" applyAlignment="1" applyProtection="1">
      <alignment horizontal="left" wrapText="1" indent="4"/>
      <protection locked="0"/>
    </xf>
    <xf numFmtId="164" fontId="106" fillId="34" borderId="27" xfId="0" applyNumberFormat="1" applyFont="1" applyFill="1" applyBorder="1" applyAlignment="1" applyProtection="1">
      <alignment horizontal="left" wrapText="1" indent="4"/>
      <protection locked="0"/>
    </xf>
    <xf numFmtId="164" fontId="5" fillId="34" borderId="25" xfId="0" applyNumberFormat="1" applyFont="1" applyFill="1" applyBorder="1" applyAlignment="1" applyProtection="1">
      <alignment horizontal="left" wrapText="1" indent="2"/>
      <protection locked="0"/>
    </xf>
    <xf numFmtId="164" fontId="5" fillId="34" borderId="26" xfId="0" applyNumberFormat="1" applyFont="1" applyFill="1" applyBorder="1" applyAlignment="1" applyProtection="1">
      <alignment horizontal="left" wrapText="1" indent="2"/>
      <protection locked="0"/>
    </xf>
    <xf numFmtId="164" fontId="5" fillId="34" borderId="27" xfId="0" applyNumberFormat="1" applyFont="1" applyFill="1" applyBorder="1" applyAlignment="1" applyProtection="1">
      <alignment horizontal="left" wrapText="1" indent="2"/>
      <protection locked="0"/>
    </xf>
    <xf numFmtId="164" fontId="2" fillId="33" borderId="154" xfId="0" applyNumberFormat="1" applyFont="1" applyFill="1" applyBorder="1" applyAlignment="1" applyProtection="1">
      <alignment horizontal="left" wrapText="1" indent="2"/>
      <protection locked="0"/>
    </xf>
    <xf numFmtId="164" fontId="2" fillId="33" borderId="58" xfId="0" applyNumberFormat="1" applyFont="1" applyFill="1" applyBorder="1" applyAlignment="1" applyProtection="1">
      <alignment horizontal="left" wrapText="1" indent="2"/>
      <protection locked="0"/>
    </xf>
    <xf numFmtId="164" fontId="2" fillId="33" borderId="32" xfId="0" applyNumberFormat="1" applyFont="1" applyFill="1" applyBorder="1" applyAlignment="1" applyProtection="1">
      <alignment horizontal="left" wrapText="1" indent="2"/>
      <protection locked="0"/>
    </xf>
    <xf numFmtId="164" fontId="2" fillId="33" borderId="155" xfId="0" applyNumberFormat="1" applyFont="1" applyFill="1" applyBorder="1" applyAlignment="1" applyProtection="1">
      <alignment horizontal="left" wrapText="1" indent="4"/>
      <protection locked="0"/>
    </xf>
    <xf numFmtId="164" fontId="2" fillId="33" borderId="71" xfId="0" applyNumberFormat="1" applyFont="1" applyFill="1" applyBorder="1" applyAlignment="1" applyProtection="1">
      <alignment horizontal="left" wrapText="1" indent="4"/>
      <protection locked="0"/>
    </xf>
    <xf numFmtId="164" fontId="2" fillId="33" borderId="103" xfId="0" applyNumberFormat="1" applyFont="1" applyFill="1" applyBorder="1" applyAlignment="1" applyProtection="1">
      <alignment horizontal="left" wrapText="1" indent="4"/>
      <protection locked="0"/>
    </xf>
    <xf numFmtId="0" fontId="94" fillId="34" borderId="156" xfId="0" applyFont="1" applyFill="1" applyBorder="1" applyAlignment="1" applyProtection="1">
      <alignment horizontal="left" vertical="center" wrapText="1" indent="1"/>
      <protection/>
    </xf>
    <xf numFmtId="0" fontId="94" fillId="34" borderId="157" xfId="0" applyFont="1" applyFill="1" applyBorder="1" applyAlignment="1" applyProtection="1">
      <alignment horizontal="left" vertical="center" wrapText="1" indent="1"/>
      <protection/>
    </xf>
    <xf numFmtId="0" fontId="94" fillId="34" borderId="158" xfId="0" applyFont="1" applyFill="1" applyBorder="1" applyAlignment="1" applyProtection="1">
      <alignment horizontal="left" vertical="center" wrapText="1" inden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left" vertical="center" indent="1"/>
      <protection/>
    </xf>
    <xf numFmtId="0" fontId="8" fillId="34" borderId="31" xfId="0" applyFont="1" applyFill="1" applyBorder="1" applyAlignment="1" applyProtection="1">
      <alignment horizontal="left" vertical="center" indent="1"/>
      <protection/>
    </xf>
    <xf numFmtId="0" fontId="94" fillId="34" borderId="144" xfId="0" applyFont="1" applyFill="1" applyBorder="1" applyAlignment="1" applyProtection="1">
      <alignment horizontal="left" vertical="center" wrapText="1" indent="1"/>
      <protection/>
    </xf>
    <xf numFmtId="0" fontId="94" fillId="34" borderId="145" xfId="0" applyFont="1" applyFill="1" applyBorder="1" applyAlignment="1" applyProtection="1">
      <alignment horizontal="left" vertical="center" wrapText="1" indent="1"/>
      <protection/>
    </xf>
    <xf numFmtId="0" fontId="94" fillId="34" borderId="146" xfId="0" applyFont="1" applyFill="1" applyBorder="1" applyAlignment="1" applyProtection="1">
      <alignment horizontal="left" vertical="center" wrapText="1" indent="1"/>
      <protection/>
    </xf>
    <xf numFmtId="0" fontId="108" fillId="38" borderId="136" xfId="0" applyFont="1" applyFill="1" applyBorder="1" applyAlignment="1" applyProtection="1">
      <alignment horizontal="left" vertical="center" wrapText="1" indent="1"/>
      <protection/>
    </xf>
    <xf numFmtId="0" fontId="108" fillId="38" borderId="137" xfId="0" applyFont="1" applyFill="1" applyBorder="1" applyAlignment="1" applyProtection="1">
      <alignment horizontal="left" vertical="center" wrapText="1" indent="1"/>
      <protection/>
    </xf>
    <xf numFmtId="0" fontId="108" fillId="38" borderId="138" xfId="0" applyFont="1" applyFill="1" applyBorder="1" applyAlignment="1" applyProtection="1">
      <alignment horizontal="left" vertical="center" wrapText="1" indent="1"/>
      <protection/>
    </xf>
    <xf numFmtId="4" fontId="94" fillId="34" borderId="159" xfId="0" applyNumberFormat="1" applyFont="1" applyFill="1" applyBorder="1" applyAlignment="1" applyProtection="1">
      <alignment horizontal="center" vertical="center" wrapText="1"/>
      <protection/>
    </xf>
    <xf numFmtId="4" fontId="94" fillId="34" borderId="160" xfId="0" applyNumberFormat="1" applyFont="1" applyFill="1" applyBorder="1" applyAlignment="1" applyProtection="1">
      <alignment horizontal="center" vertical="center" wrapText="1"/>
      <protection/>
    </xf>
    <xf numFmtId="4" fontId="93" fillId="31" borderId="96" xfId="0" applyNumberFormat="1" applyFont="1" applyFill="1" applyBorder="1" applyAlignment="1" applyProtection="1">
      <alignment horizontal="center" vertical="center" wrapText="1"/>
      <protection/>
    </xf>
    <xf numFmtId="4" fontId="93" fillId="31" borderId="161" xfId="0" applyNumberFormat="1" applyFont="1" applyFill="1" applyBorder="1" applyAlignment="1" applyProtection="1">
      <alignment horizontal="center" vertical="center" wrapText="1"/>
      <protection/>
    </xf>
    <xf numFmtId="4" fontId="93" fillId="31" borderId="162" xfId="0" applyNumberFormat="1" applyFont="1" applyFill="1" applyBorder="1" applyAlignment="1" applyProtection="1">
      <alignment horizontal="center" vertical="center" wrapText="1"/>
      <protection/>
    </xf>
    <xf numFmtId="167" fontId="93" fillId="40" borderId="48" xfId="0" applyNumberFormat="1" applyFont="1" applyFill="1" applyBorder="1" applyAlignment="1" applyProtection="1">
      <alignment horizontal="center" vertical="center" wrapText="1"/>
      <protection/>
    </xf>
    <xf numFmtId="167" fontId="93" fillId="40" borderId="61" xfId="0" applyNumberFormat="1" applyFont="1" applyFill="1" applyBorder="1" applyAlignment="1" applyProtection="1">
      <alignment horizontal="center" vertical="center" wrapText="1"/>
      <protection/>
    </xf>
    <xf numFmtId="167" fontId="93" fillId="40" borderId="62" xfId="0" applyNumberFormat="1" applyFont="1" applyFill="1" applyBorder="1" applyAlignment="1" applyProtection="1">
      <alignment horizontal="center" vertical="center" wrapText="1"/>
      <protection/>
    </xf>
    <xf numFmtId="167" fontId="89" fillId="40" borderId="84" xfId="0" applyNumberFormat="1" applyFont="1" applyFill="1" applyBorder="1" applyAlignment="1" applyProtection="1">
      <alignment horizontal="center" wrapText="1"/>
      <protection/>
    </xf>
    <xf numFmtId="167" fontId="89" fillId="40" borderId="90" xfId="0" applyNumberFormat="1" applyFont="1" applyFill="1" applyBorder="1" applyAlignment="1" applyProtection="1">
      <alignment horizontal="center" wrapText="1"/>
      <protection/>
    </xf>
    <xf numFmtId="167" fontId="89" fillId="40" borderId="163" xfId="0" applyNumberFormat="1" applyFont="1" applyFill="1" applyBorder="1" applyAlignment="1" applyProtection="1">
      <alignment horizontal="center" wrapText="1"/>
      <protection/>
    </xf>
    <xf numFmtId="4" fontId="93" fillId="40" borderId="97" xfId="0" applyNumberFormat="1" applyFont="1" applyFill="1" applyBorder="1" applyAlignment="1" applyProtection="1">
      <alignment horizontal="center" vertical="center" wrapText="1"/>
      <protection/>
    </xf>
    <xf numFmtId="4" fontId="93" fillId="40" borderId="164" xfId="0" applyNumberFormat="1" applyFont="1" applyFill="1" applyBorder="1" applyAlignment="1" applyProtection="1">
      <alignment horizontal="center" vertical="center" wrapText="1"/>
      <protection/>
    </xf>
    <xf numFmtId="4" fontId="93" fillId="31" borderId="154" xfId="0" applyNumberFormat="1" applyFont="1" applyFill="1" applyBorder="1" applyAlignment="1" applyProtection="1">
      <alignment horizontal="center" vertical="center" wrapText="1"/>
      <protection/>
    </xf>
    <xf numFmtId="4" fontId="93" fillId="31" borderId="40" xfId="0" applyNumberFormat="1" applyFont="1" applyFill="1" applyBorder="1" applyAlignment="1" applyProtection="1">
      <alignment horizontal="center" vertical="center" wrapText="1"/>
      <protection/>
    </xf>
    <xf numFmtId="4" fontId="93" fillId="31" borderId="165" xfId="0" applyNumberFormat="1" applyFont="1" applyFill="1" applyBorder="1" applyAlignment="1" applyProtection="1">
      <alignment horizontal="center" vertical="center" wrapText="1"/>
      <protection/>
    </xf>
    <xf numFmtId="167" fontId="5" fillId="34" borderId="63" xfId="0" applyNumberFormat="1" applyFont="1" applyFill="1" applyBorder="1" applyAlignment="1" applyProtection="1">
      <alignment horizontal="left" wrapText="1" indent="1"/>
      <protection/>
    </xf>
    <xf numFmtId="167" fontId="5" fillId="34" borderId="76" xfId="0" applyNumberFormat="1" applyFont="1" applyFill="1" applyBorder="1" applyAlignment="1" applyProtection="1">
      <alignment horizontal="left" wrapText="1" indent="1"/>
      <protection/>
    </xf>
    <xf numFmtId="167" fontId="5" fillId="34" borderId="98" xfId="0" applyNumberFormat="1" applyFont="1" applyFill="1" applyBorder="1" applyAlignment="1" applyProtection="1">
      <alignment horizontal="left" wrapText="1" inden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63"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723900</xdr:colOff>
      <xdr:row>0</xdr:row>
      <xdr:rowOff>66675</xdr:rowOff>
    </xdr:from>
    <xdr:to>
      <xdr:col>12</xdr:col>
      <xdr:colOff>19050</xdr:colOff>
      <xdr:row>2</xdr:row>
      <xdr:rowOff>57150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6675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1352550</xdr:colOff>
      <xdr:row>13</xdr:row>
      <xdr:rowOff>0</xdr:rowOff>
    </xdr:from>
    <xdr:to>
      <xdr:col>11</xdr:col>
      <xdr:colOff>428625</xdr:colOff>
      <xdr:row>15</xdr:row>
      <xdr:rowOff>0</xdr:rowOff>
    </xdr:to>
    <xdr:sp>
      <xdr:nvSpPr>
        <xdr:cNvPr id="2" name="Pięciokąt 2"/>
        <xdr:cNvSpPr>
          <a:spLocks/>
        </xdr:cNvSpPr>
      </xdr:nvSpPr>
      <xdr:spPr>
        <a:xfrm>
          <a:off x="12458700" y="3305175"/>
          <a:ext cx="514350" cy="8001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16</xdr:row>
      <xdr:rowOff>0</xdr:rowOff>
    </xdr:from>
    <xdr:to>
      <xdr:col>11</xdr:col>
      <xdr:colOff>428625</xdr:colOff>
      <xdr:row>18</xdr:row>
      <xdr:rowOff>0</xdr:rowOff>
    </xdr:to>
    <xdr:sp>
      <xdr:nvSpPr>
        <xdr:cNvPr id="3" name="Pięciokąt 3"/>
        <xdr:cNvSpPr>
          <a:spLocks/>
        </xdr:cNvSpPr>
      </xdr:nvSpPr>
      <xdr:spPr>
        <a:xfrm>
          <a:off x="12458700" y="4162425"/>
          <a:ext cx="514350" cy="8001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19</xdr:row>
      <xdr:rowOff>0</xdr:rowOff>
    </xdr:from>
    <xdr:to>
      <xdr:col>11</xdr:col>
      <xdr:colOff>428625</xdr:colOff>
      <xdr:row>21</xdr:row>
      <xdr:rowOff>0</xdr:rowOff>
    </xdr:to>
    <xdr:sp>
      <xdr:nvSpPr>
        <xdr:cNvPr id="4" name="Pięciokąt 4"/>
        <xdr:cNvSpPr>
          <a:spLocks/>
        </xdr:cNvSpPr>
      </xdr:nvSpPr>
      <xdr:spPr>
        <a:xfrm>
          <a:off x="12458700" y="5019675"/>
          <a:ext cx="514350" cy="100012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22</xdr:row>
      <xdr:rowOff>0</xdr:rowOff>
    </xdr:from>
    <xdr:to>
      <xdr:col>11</xdr:col>
      <xdr:colOff>428625</xdr:colOff>
      <xdr:row>24</xdr:row>
      <xdr:rowOff>0</xdr:rowOff>
    </xdr:to>
    <xdr:sp>
      <xdr:nvSpPr>
        <xdr:cNvPr id="5" name="Pięciokąt 5"/>
        <xdr:cNvSpPr>
          <a:spLocks/>
        </xdr:cNvSpPr>
      </xdr:nvSpPr>
      <xdr:spPr>
        <a:xfrm>
          <a:off x="12458700" y="6076950"/>
          <a:ext cx="514350" cy="6477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25</xdr:row>
      <xdr:rowOff>0</xdr:rowOff>
    </xdr:from>
    <xdr:to>
      <xdr:col>11</xdr:col>
      <xdr:colOff>428625</xdr:colOff>
      <xdr:row>27</xdr:row>
      <xdr:rowOff>0</xdr:rowOff>
    </xdr:to>
    <xdr:sp>
      <xdr:nvSpPr>
        <xdr:cNvPr id="6" name="Pięciokąt 6"/>
        <xdr:cNvSpPr>
          <a:spLocks/>
        </xdr:cNvSpPr>
      </xdr:nvSpPr>
      <xdr:spPr>
        <a:xfrm>
          <a:off x="12458700" y="6781800"/>
          <a:ext cx="514350" cy="8191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28</xdr:row>
      <xdr:rowOff>0</xdr:rowOff>
    </xdr:from>
    <xdr:to>
      <xdr:col>11</xdr:col>
      <xdr:colOff>428625</xdr:colOff>
      <xdr:row>46</xdr:row>
      <xdr:rowOff>0</xdr:rowOff>
    </xdr:to>
    <xdr:sp>
      <xdr:nvSpPr>
        <xdr:cNvPr id="7" name="Pięciokąt 7"/>
        <xdr:cNvSpPr>
          <a:spLocks/>
        </xdr:cNvSpPr>
      </xdr:nvSpPr>
      <xdr:spPr>
        <a:xfrm>
          <a:off x="12458700" y="7658100"/>
          <a:ext cx="514350" cy="40005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10</xdr:row>
      <xdr:rowOff>0</xdr:rowOff>
    </xdr:from>
    <xdr:to>
      <xdr:col>11</xdr:col>
      <xdr:colOff>428625</xdr:colOff>
      <xdr:row>12</xdr:row>
      <xdr:rowOff>0</xdr:rowOff>
    </xdr:to>
    <xdr:sp>
      <xdr:nvSpPr>
        <xdr:cNvPr id="8" name="Pięciokąt 10"/>
        <xdr:cNvSpPr>
          <a:spLocks/>
        </xdr:cNvSpPr>
      </xdr:nvSpPr>
      <xdr:spPr>
        <a:xfrm>
          <a:off x="12458700" y="2200275"/>
          <a:ext cx="514350" cy="10477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50</xdr:row>
      <xdr:rowOff>0</xdr:rowOff>
    </xdr:from>
    <xdr:to>
      <xdr:col>11</xdr:col>
      <xdr:colOff>428625</xdr:colOff>
      <xdr:row>52</xdr:row>
      <xdr:rowOff>0</xdr:rowOff>
    </xdr:to>
    <xdr:sp>
      <xdr:nvSpPr>
        <xdr:cNvPr id="9" name="Pięciokąt 13"/>
        <xdr:cNvSpPr>
          <a:spLocks/>
        </xdr:cNvSpPr>
      </xdr:nvSpPr>
      <xdr:spPr>
        <a:xfrm>
          <a:off x="12458700" y="12325350"/>
          <a:ext cx="514350" cy="100012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53</xdr:row>
      <xdr:rowOff>0</xdr:rowOff>
    </xdr:from>
    <xdr:to>
      <xdr:col>11</xdr:col>
      <xdr:colOff>428625</xdr:colOff>
      <xdr:row>55</xdr:row>
      <xdr:rowOff>0</xdr:rowOff>
    </xdr:to>
    <xdr:sp>
      <xdr:nvSpPr>
        <xdr:cNvPr id="10" name="Pięciokąt 11"/>
        <xdr:cNvSpPr>
          <a:spLocks/>
        </xdr:cNvSpPr>
      </xdr:nvSpPr>
      <xdr:spPr>
        <a:xfrm>
          <a:off x="12458700" y="13382625"/>
          <a:ext cx="514350" cy="174307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56</xdr:row>
      <xdr:rowOff>0</xdr:rowOff>
    </xdr:from>
    <xdr:to>
      <xdr:col>11</xdr:col>
      <xdr:colOff>428625</xdr:colOff>
      <xdr:row>58</xdr:row>
      <xdr:rowOff>0</xdr:rowOff>
    </xdr:to>
    <xdr:sp>
      <xdr:nvSpPr>
        <xdr:cNvPr id="11" name="Pięciokąt 14"/>
        <xdr:cNvSpPr>
          <a:spLocks/>
        </xdr:cNvSpPr>
      </xdr:nvSpPr>
      <xdr:spPr>
        <a:xfrm>
          <a:off x="12458700" y="15182850"/>
          <a:ext cx="514350" cy="9906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79</xdr:row>
      <xdr:rowOff>0</xdr:rowOff>
    </xdr:from>
    <xdr:to>
      <xdr:col>11</xdr:col>
      <xdr:colOff>428625</xdr:colOff>
      <xdr:row>81</xdr:row>
      <xdr:rowOff>0</xdr:rowOff>
    </xdr:to>
    <xdr:sp>
      <xdr:nvSpPr>
        <xdr:cNvPr id="12" name="Pięciokąt 12"/>
        <xdr:cNvSpPr>
          <a:spLocks/>
        </xdr:cNvSpPr>
      </xdr:nvSpPr>
      <xdr:spPr>
        <a:xfrm>
          <a:off x="12458700" y="20897850"/>
          <a:ext cx="514350" cy="6667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86</xdr:row>
      <xdr:rowOff>0</xdr:rowOff>
    </xdr:from>
    <xdr:to>
      <xdr:col>11</xdr:col>
      <xdr:colOff>428625</xdr:colOff>
      <xdr:row>88</xdr:row>
      <xdr:rowOff>0</xdr:rowOff>
    </xdr:to>
    <xdr:sp>
      <xdr:nvSpPr>
        <xdr:cNvPr id="13" name="Pięciokąt 15"/>
        <xdr:cNvSpPr>
          <a:spLocks/>
        </xdr:cNvSpPr>
      </xdr:nvSpPr>
      <xdr:spPr>
        <a:xfrm>
          <a:off x="12458700" y="23774400"/>
          <a:ext cx="514350" cy="86677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89</xdr:row>
      <xdr:rowOff>0</xdr:rowOff>
    </xdr:from>
    <xdr:to>
      <xdr:col>11</xdr:col>
      <xdr:colOff>428625</xdr:colOff>
      <xdr:row>91</xdr:row>
      <xdr:rowOff>0</xdr:rowOff>
    </xdr:to>
    <xdr:sp>
      <xdr:nvSpPr>
        <xdr:cNvPr id="14" name="Pięciokąt 16"/>
        <xdr:cNvSpPr>
          <a:spLocks/>
        </xdr:cNvSpPr>
      </xdr:nvSpPr>
      <xdr:spPr>
        <a:xfrm>
          <a:off x="12458700" y="24698325"/>
          <a:ext cx="514350" cy="9715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92</xdr:row>
      <xdr:rowOff>0</xdr:rowOff>
    </xdr:from>
    <xdr:to>
      <xdr:col>11</xdr:col>
      <xdr:colOff>428625</xdr:colOff>
      <xdr:row>94</xdr:row>
      <xdr:rowOff>0</xdr:rowOff>
    </xdr:to>
    <xdr:sp>
      <xdr:nvSpPr>
        <xdr:cNvPr id="15" name="Pięciokąt 17"/>
        <xdr:cNvSpPr>
          <a:spLocks/>
        </xdr:cNvSpPr>
      </xdr:nvSpPr>
      <xdr:spPr>
        <a:xfrm>
          <a:off x="12458700" y="25727025"/>
          <a:ext cx="514350" cy="9715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95</xdr:row>
      <xdr:rowOff>0</xdr:rowOff>
    </xdr:from>
    <xdr:to>
      <xdr:col>11</xdr:col>
      <xdr:colOff>428625</xdr:colOff>
      <xdr:row>97</xdr:row>
      <xdr:rowOff>0</xdr:rowOff>
    </xdr:to>
    <xdr:sp>
      <xdr:nvSpPr>
        <xdr:cNvPr id="16" name="Pięciokąt 18"/>
        <xdr:cNvSpPr>
          <a:spLocks/>
        </xdr:cNvSpPr>
      </xdr:nvSpPr>
      <xdr:spPr>
        <a:xfrm>
          <a:off x="12458700" y="26755725"/>
          <a:ext cx="514350" cy="5524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98</xdr:row>
      <xdr:rowOff>0</xdr:rowOff>
    </xdr:from>
    <xdr:to>
      <xdr:col>11</xdr:col>
      <xdr:colOff>428625</xdr:colOff>
      <xdr:row>100</xdr:row>
      <xdr:rowOff>0</xdr:rowOff>
    </xdr:to>
    <xdr:sp>
      <xdr:nvSpPr>
        <xdr:cNvPr id="17" name="Pięciokąt 19"/>
        <xdr:cNvSpPr>
          <a:spLocks/>
        </xdr:cNvSpPr>
      </xdr:nvSpPr>
      <xdr:spPr>
        <a:xfrm>
          <a:off x="12458700" y="27365325"/>
          <a:ext cx="514350" cy="5143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1352550</xdr:colOff>
      <xdr:row>110</xdr:row>
      <xdr:rowOff>0</xdr:rowOff>
    </xdr:from>
    <xdr:to>
      <xdr:col>11</xdr:col>
      <xdr:colOff>428625</xdr:colOff>
      <xdr:row>112</xdr:row>
      <xdr:rowOff>0</xdr:rowOff>
    </xdr:to>
    <xdr:sp>
      <xdr:nvSpPr>
        <xdr:cNvPr id="18" name="Pięciokąt 20"/>
        <xdr:cNvSpPr>
          <a:spLocks/>
        </xdr:cNvSpPr>
      </xdr:nvSpPr>
      <xdr:spPr>
        <a:xfrm>
          <a:off x="12458700" y="32356425"/>
          <a:ext cx="514350" cy="5524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28575</xdr:rowOff>
    </xdr:from>
    <xdr:to>
      <xdr:col>2</xdr:col>
      <xdr:colOff>428625</xdr:colOff>
      <xdr:row>2</xdr:row>
      <xdr:rowOff>333375</xdr:rowOff>
    </xdr:to>
    <xdr:sp>
      <xdr:nvSpPr>
        <xdr:cNvPr id="1" name="Pięciokąt 1"/>
        <xdr:cNvSpPr>
          <a:spLocks/>
        </xdr:cNvSpPr>
      </xdr:nvSpPr>
      <xdr:spPr>
        <a:xfrm rot="10800000">
          <a:off x="2733675" y="66675"/>
          <a:ext cx="29527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2</xdr:col>
      <xdr:colOff>428625</xdr:colOff>
      <xdr:row>4</xdr:row>
      <xdr:rowOff>333375</xdr:rowOff>
    </xdr:to>
    <xdr:sp>
      <xdr:nvSpPr>
        <xdr:cNvPr id="2" name="Pięciokąt 2"/>
        <xdr:cNvSpPr>
          <a:spLocks/>
        </xdr:cNvSpPr>
      </xdr:nvSpPr>
      <xdr:spPr>
        <a:xfrm rot="10800000">
          <a:off x="2714625" y="447675"/>
          <a:ext cx="31432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28575</xdr:rowOff>
    </xdr:from>
    <xdr:to>
      <xdr:col>2</xdr:col>
      <xdr:colOff>428625</xdr:colOff>
      <xdr:row>2</xdr:row>
      <xdr:rowOff>333375</xdr:rowOff>
    </xdr:to>
    <xdr:sp>
      <xdr:nvSpPr>
        <xdr:cNvPr id="1" name="Pięciokąt 1"/>
        <xdr:cNvSpPr>
          <a:spLocks/>
        </xdr:cNvSpPr>
      </xdr:nvSpPr>
      <xdr:spPr>
        <a:xfrm rot="10800000">
          <a:off x="2733675" y="66675"/>
          <a:ext cx="29527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2</xdr:col>
      <xdr:colOff>428625</xdr:colOff>
      <xdr:row>4</xdr:row>
      <xdr:rowOff>333375</xdr:rowOff>
    </xdr:to>
    <xdr:sp>
      <xdr:nvSpPr>
        <xdr:cNvPr id="2" name="Pięciokąt 2"/>
        <xdr:cNvSpPr>
          <a:spLocks/>
        </xdr:cNvSpPr>
      </xdr:nvSpPr>
      <xdr:spPr>
        <a:xfrm rot="10800000">
          <a:off x="2714625" y="447675"/>
          <a:ext cx="31432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28575</xdr:rowOff>
    </xdr:from>
    <xdr:to>
      <xdr:col>2</xdr:col>
      <xdr:colOff>428625</xdr:colOff>
      <xdr:row>2</xdr:row>
      <xdr:rowOff>333375</xdr:rowOff>
    </xdr:to>
    <xdr:sp>
      <xdr:nvSpPr>
        <xdr:cNvPr id="1" name="Pięciokąt 1"/>
        <xdr:cNvSpPr>
          <a:spLocks/>
        </xdr:cNvSpPr>
      </xdr:nvSpPr>
      <xdr:spPr>
        <a:xfrm rot="10800000">
          <a:off x="2733675" y="66675"/>
          <a:ext cx="29527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2</xdr:col>
      <xdr:colOff>428625</xdr:colOff>
      <xdr:row>4</xdr:row>
      <xdr:rowOff>333375</xdr:rowOff>
    </xdr:to>
    <xdr:sp>
      <xdr:nvSpPr>
        <xdr:cNvPr id="2" name="Pięciokąt 2"/>
        <xdr:cNvSpPr>
          <a:spLocks/>
        </xdr:cNvSpPr>
      </xdr:nvSpPr>
      <xdr:spPr>
        <a:xfrm rot="10800000">
          <a:off x="2714625" y="447675"/>
          <a:ext cx="31432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419100</xdr:colOff>
      <xdr:row>9</xdr:row>
      <xdr:rowOff>390525</xdr:rowOff>
    </xdr:to>
    <xdr:sp>
      <xdr:nvSpPr>
        <xdr:cNvPr id="1" name="Pięciokąt 1"/>
        <xdr:cNvSpPr>
          <a:spLocks/>
        </xdr:cNvSpPr>
      </xdr:nvSpPr>
      <xdr:spPr>
        <a:xfrm>
          <a:off x="11191875" y="216217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419100</xdr:colOff>
      <xdr:row>12</xdr:row>
      <xdr:rowOff>0</xdr:rowOff>
    </xdr:to>
    <xdr:sp>
      <xdr:nvSpPr>
        <xdr:cNvPr id="2" name="Pięciokąt 2"/>
        <xdr:cNvSpPr>
          <a:spLocks/>
        </xdr:cNvSpPr>
      </xdr:nvSpPr>
      <xdr:spPr>
        <a:xfrm>
          <a:off x="11191875" y="260985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419100</xdr:colOff>
      <xdr:row>13</xdr:row>
      <xdr:rowOff>390525</xdr:rowOff>
    </xdr:to>
    <xdr:sp>
      <xdr:nvSpPr>
        <xdr:cNvPr id="3" name="Pięciokąt 3"/>
        <xdr:cNvSpPr>
          <a:spLocks/>
        </xdr:cNvSpPr>
      </xdr:nvSpPr>
      <xdr:spPr>
        <a:xfrm>
          <a:off x="11191875" y="305752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419100</xdr:colOff>
      <xdr:row>15</xdr:row>
      <xdr:rowOff>390525</xdr:rowOff>
    </xdr:to>
    <xdr:sp>
      <xdr:nvSpPr>
        <xdr:cNvPr id="4" name="Pięciokąt 4"/>
        <xdr:cNvSpPr>
          <a:spLocks/>
        </xdr:cNvSpPr>
      </xdr:nvSpPr>
      <xdr:spPr>
        <a:xfrm>
          <a:off x="11191875" y="350520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419100</xdr:colOff>
      <xdr:row>17</xdr:row>
      <xdr:rowOff>390525</xdr:rowOff>
    </xdr:to>
    <xdr:sp>
      <xdr:nvSpPr>
        <xdr:cNvPr id="5" name="Pięciokąt 5"/>
        <xdr:cNvSpPr>
          <a:spLocks/>
        </xdr:cNvSpPr>
      </xdr:nvSpPr>
      <xdr:spPr>
        <a:xfrm>
          <a:off x="11191875" y="395287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390525</xdr:rowOff>
    </xdr:to>
    <xdr:sp>
      <xdr:nvSpPr>
        <xdr:cNvPr id="6" name="Pięciokąt 6"/>
        <xdr:cNvSpPr>
          <a:spLocks/>
        </xdr:cNvSpPr>
      </xdr:nvSpPr>
      <xdr:spPr>
        <a:xfrm>
          <a:off x="11191875" y="440055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419100</xdr:colOff>
      <xdr:row>21</xdr:row>
      <xdr:rowOff>390525</xdr:rowOff>
    </xdr:to>
    <xdr:sp>
      <xdr:nvSpPr>
        <xdr:cNvPr id="7" name="Pięciokąt 7"/>
        <xdr:cNvSpPr>
          <a:spLocks/>
        </xdr:cNvSpPr>
      </xdr:nvSpPr>
      <xdr:spPr>
        <a:xfrm>
          <a:off x="11191875" y="484822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419100</xdr:colOff>
      <xdr:row>23</xdr:row>
      <xdr:rowOff>390525</xdr:rowOff>
    </xdr:to>
    <xdr:sp>
      <xdr:nvSpPr>
        <xdr:cNvPr id="8" name="Pięciokąt 8"/>
        <xdr:cNvSpPr>
          <a:spLocks/>
        </xdr:cNvSpPr>
      </xdr:nvSpPr>
      <xdr:spPr>
        <a:xfrm>
          <a:off x="11191875" y="529590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419100</xdr:colOff>
      <xdr:row>26</xdr:row>
      <xdr:rowOff>0</xdr:rowOff>
    </xdr:to>
    <xdr:sp>
      <xdr:nvSpPr>
        <xdr:cNvPr id="9" name="Pięciokąt 9"/>
        <xdr:cNvSpPr>
          <a:spLocks/>
        </xdr:cNvSpPr>
      </xdr:nvSpPr>
      <xdr:spPr>
        <a:xfrm>
          <a:off x="11191875" y="574357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390525</xdr:rowOff>
    </xdr:to>
    <xdr:sp>
      <xdr:nvSpPr>
        <xdr:cNvPr id="10" name="Pięciokąt 10"/>
        <xdr:cNvSpPr>
          <a:spLocks/>
        </xdr:cNvSpPr>
      </xdr:nvSpPr>
      <xdr:spPr>
        <a:xfrm>
          <a:off x="11191875" y="619125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3190875</xdr:colOff>
      <xdr:row>1</xdr:row>
      <xdr:rowOff>0</xdr:rowOff>
    </xdr:from>
    <xdr:to>
      <xdr:col>3</xdr:col>
      <xdr:colOff>38100</xdr:colOff>
      <xdr:row>2</xdr:row>
      <xdr:rowOff>0</xdr:rowOff>
    </xdr:to>
    <xdr:sp>
      <xdr:nvSpPr>
        <xdr:cNvPr id="11" name="Pięciokąt 11"/>
        <xdr:cNvSpPr>
          <a:spLocks/>
        </xdr:cNvSpPr>
      </xdr:nvSpPr>
      <xdr:spPr>
        <a:xfrm flipH="1">
          <a:off x="4000500" y="47625"/>
          <a:ext cx="476250" cy="476250"/>
        </a:xfrm>
        <a:prstGeom prst="homePlate">
          <a:avLst>
            <a:gd name="adj" fmla="val 1463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28575</xdr:rowOff>
    </xdr:from>
    <xdr:to>
      <xdr:col>2</xdr:col>
      <xdr:colOff>428625</xdr:colOff>
      <xdr:row>2</xdr:row>
      <xdr:rowOff>333375</xdr:rowOff>
    </xdr:to>
    <xdr:sp>
      <xdr:nvSpPr>
        <xdr:cNvPr id="1" name="Pięciokąt 3"/>
        <xdr:cNvSpPr>
          <a:spLocks/>
        </xdr:cNvSpPr>
      </xdr:nvSpPr>
      <xdr:spPr>
        <a:xfrm rot="10800000">
          <a:off x="2733675" y="66675"/>
          <a:ext cx="29527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2</xdr:col>
      <xdr:colOff>428625</xdr:colOff>
      <xdr:row>4</xdr:row>
      <xdr:rowOff>333375</xdr:rowOff>
    </xdr:to>
    <xdr:sp>
      <xdr:nvSpPr>
        <xdr:cNvPr id="2" name="Pięciokąt 4"/>
        <xdr:cNvSpPr>
          <a:spLocks/>
        </xdr:cNvSpPr>
      </xdr:nvSpPr>
      <xdr:spPr>
        <a:xfrm rot="10800000">
          <a:off x="2714625" y="447675"/>
          <a:ext cx="31432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28575</xdr:rowOff>
    </xdr:from>
    <xdr:to>
      <xdr:col>2</xdr:col>
      <xdr:colOff>428625</xdr:colOff>
      <xdr:row>2</xdr:row>
      <xdr:rowOff>333375</xdr:rowOff>
    </xdr:to>
    <xdr:sp>
      <xdr:nvSpPr>
        <xdr:cNvPr id="1" name="Pięciokąt 1"/>
        <xdr:cNvSpPr>
          <a:spLocks/>
        </xdr:cNvSpPr>
      </xdr:nvSpPr>
      <xdr:spPr>
        <a:xfrm rot="10800000">
          <a:off x="2733675" y="66675"/>
          <a:ext cx="29527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2</xdr:col>
      <xdr:colOff>428625</xdr:colOff>
      <xdr:row>4</xdr:row>
      <xdr:rowOff>333375</xdr:rowOff>
    </xdr:to>
    <xdr:sp>
      <xdr:nvSpPr>
        <xdr:cNvPr id="2" name="Pięciokąt 2"/>
        <xdr:cNvSpPr>
          <a:spLocks/>
        </xdr:cNvSpPr>
      </xdr:nvSpPr>
      <xdr:spPr>
        <a:xfrm rot="10800000">
          <a:off x="2714625" y="447675"/>
          <a:ext cx="31432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28575</xdr:rowOff>
    </xdr:from>
    <xdr:to>
      <xdr:col>2</xdr:col>
      <xdr:colOff>428625</xdr:colOff>
      <xdr:row>2</xdr:row>
      <xdr:rowOff>333375</xdr:rowOff>
    </xdr:to>
    <xdr:sp>
      <xdr:nvSpPr>
        <xdr:cNvPr id="1" name="Pięciokąt 1"/>
        <xdr:cNvSpPr>
          <a:spLocks/>
        </xdr:cNvSpPr>
      </xdr:nvSpPr>
      <xdr:spPr>
        <a:xfrm rot="10800000">
          <a:off x="2733675" y="66675"/>
          <a:ext cx="29527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2</xdr:col>
      <xdr:colOff>428625</xdr:colOff>
      <xdr:row>4</xdr:row>
      <xdr:rowOff>333375</xdr:rowOff>
    </xdr:to>
    <xdr:sp>
      <xdr:nvSpPr>
        <xdr:cNvPr id="2" name="Pięciokąt 2"/>
        <xdr:cNvSpPr>
          <a:spLocks/>
        </xdr:cNvSpPr>
      </xdr:nvSpPr>
      <xdr:spPr>
        <a:xfrm rot="10800000">
          <a:off x="2714625" y="447675"/>
          <a:ext cx="31432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28575</xdr:rowOff>
    </xdr:from>
    <xdr:to>
      <xdr:col>2</xdr:col>
      <xdr:colOff>428625</xdr:colOff>
      <xdr:row>2</xdr:row>
      <xdr:rowOff>333375</xdr:rowOff>
    </xdr:to>
    <xdr:sp>
      <xdr:nvSpPr>
        <xdr:cNvPr id="1" name="Pięciokąt 1"/>
        <xdr:cNvSpPr>
          <a:spLocks/>
        </xdr:cNvSpPr>
      </xdr:nvSpPr>
      <xdr:spPr>
        <a:xfrm rot="10800000">
          <a:off x="2733675" y="66675"/>
          <a:ext cx="29527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2</xdr:col>
      <xdr:colOff>428625</xdr:colOff>
      <xdr:row>4</xdr:row>
      <xdr:rowOff>333375</xdr:rowOff>
    </xdr:to>
    <xdr:sp>
      <xdr:nvSpPr>
        <xdr:cNvPr id="2" name="Pięciokąt 2"/>
        <xdr:cNvSpPr>
          <a:spLocks/>
        </xdr:cNvSpPr>
      </xdr:nvSpPr>
      <xdr:spPr>
        <a:xfrm rot="10800000">
          <a:off x="2714625" y="447675"/>
          <a:ext cx="31432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28575</xdr:rowOff>
    </xdr:from>
    <xdr:to>
      <xdr:col>2</xdr:col>
      <xdr:colOff>428625</xdr:colOff>
      <xdr:row>2</xdr:row>
      <xdr:rowOff>333375</xdr:rowOff>
    </xdr:to>
    <xdr:sp>
      <xdr:nvSpPr>
        <xdr:cNvPr id="1" name="Pięciokąt 1"/>
        <xdr:cNvSpPr>
          <a:spLocks/>
        </xdr:cNvSpPr>
      </xdr:nvSpPr>
      <xdr:spPr>
        <a:xfrm rot="10800000">
          <a:off x="2733675" y="66675"/>
          <a:ext cx="29527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2</xdr:col>
      <xdr:colOff>428625</xdr:colOff>
      <xdr:row>4</xdr:row>
      <xdr:rowOff>333375</xdr:rowOff>
    </xdr:to>
    <xdr:sp>
      <xdr:nvSpPr>
        <xdr:cNvPr id="2" name="Pięciokąt 2"/>
        <xdr:cNvSpPr>
          <a:spLocks/>
        </xdr:cNvSpPr>
      </xdr:nvSpPr>
      <xdr:spPr>
        <a:xfrm rot="10800000">
          <a:off x="2714625" y="447675"/>
          <a:ext cx="31432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28575</xdr:rowOff>
    </xdr:from>
    <xdr:to>
      <xdr:col>2</xdr:col>
      <xdr:colOff>428625</xdr:colOff>
      <xdr:row>2</xdr:row>
      <xdr:rowOff>333375</xdr:rowOff>
    </xdr:to>
    <xdr:sp>
      <xdr:nvSpPr>
        <xdr:cNvPr id="1" name="Pięciokąt 1"/>
        <xdr:cNvSpPr>
          <a:spLocks/>
        </xdr:cNvSpPr>
      </xdr:nvSpPr>
      <xdr:spPr>
        <a:xfrm rot="10800000">
          <a:off x="2733675" y="66675"/>
          <a:ext cx="29527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2</xdr:col>
      <xdr:colOff>428625</xdr:colOff>
      <xdr:row>4</xdr:row>
      <xdr:rowOff>333375</xdr:rowOff>
    </xdr:to>
    <xdr:sp>
      <xdr:nvSpPr>
        <xdr:cNvPr id="2" name="Pięciokąt 2"/>
        <xdr:cNvSpPr>
          <a:spLocks/>
        </xdr:cNvSpPr>
      </xdr:nvSpPr>
      <xdr:spPr>
        <a:xfrm rot="10800000">
          <a:off x="2714625" y="447675"/>
          <a:ext cx="31432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28575</xdr:rowOff>
    </xdr:from>
    <xdr:to>
      <xdr:col>2</xdr:col>
      <xdr:colOff>428625</xdr:colOff>
      <xdr:row>2</xdr:row>
      <xdr:rowOff>333375</xdr:rowOff>
    </xdr:to>
    <xdr:sp>
      <xdr:nvSpPr>
        <xdr:cNvPr id="1" name="Pięciokąt 1"/>
        <xdr:cNvSpPr>
          <a:spLocks/>
        </xdr:cNvSpPr>
      </xdr:nvSpPr>
      <xdr:spPr>
        <a:xfrm rot="10800000">
          <a:off x="2733675" y="66675"/>
          <a:ext cx="29527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2</xdr:col>
      <xdr:colOff>428625</xdr:colOff>
      <xdr:row>4</xdr:row>
      <xdr:rowOff>333375</xdr:rowOff>
    </xdr:to>
    <xdr:sp>
      <xdr:nvSpPr>
        <xdr:cNvPr id="2" name="Pięciokąt 2"/>
        <xdr:cNvSpPr>
          <a:spLocks/>
        </xdr:cNvSpPr>
      </xdr:nvSpPr>
      <xdr:spPr>
        <a:xfrm rot="10800000">
          <a:off x="2714625" y="447675"/>
          <a:ext cx="314325" cy="333375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B0F0"/>
    <pageSetUpPr fitToPage="1"/>
  </sheetPr>
  <dimension ref="B1:P112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8.796875" defaultRowHeight="14.25"/>
  <cols>
    <col min="1" max="1" width="1" style="2" customWidth="1"/>
    <col min="2" max="2" width="3.8984375" style="202" customWidth="1"/>
    <col min="3" max="3" width="16.5" style="6" customWidth="1"/>
    <col min="4" max="4" width="9.19921875" style="6" customWidth="1"/>
    <col min="5" max="5" width="14.09765625" style="6" customWidth="1"/>
    <col min="6" max="6" width="15" style="2" customWidth="1"/>
    <col min="7" max="7" width="24.8984375" style="2" customWidth="1"/>
    <col min="8" max="8" width="15" style="2" customWidth="1"/>
    <col min="9" max="9" width="15.8984375" style="2" customWidth="1"/>
    <col min="10" max="10" width="1.1015625" style="2" customWidth="1"/>
    <col min="11" max="11" width="15.09765625" style="2" customWidth="1"/>
    <col min="12" max="12" width="5" style="2" customWidth="1"/>
    <col min="13" max="16384" width="9" style="2" customWidth="1"/>
  </cols>
  <sheetData>
    <row r="1" spans="3:5" ht="38.25" customHeight="1">
      <c r="C1" s="1" t="s">
        <v>31</v>
      </c>
      <c r="D1" s="1"/>
      <c r="E1" s="1"/>
    </row>
    <row r="2" spans="3:5" ht="13.5" customHeight="1">
      <c r="C2" s="22" t="s">
        <v>193</v>
      </c>
      <c r="D2" s="22"/>
      <c r="E2" s="22"/>
    </row>
    <row r="3" spans="3:5" ht="21" customHeight="1">
      <c r="C3" s="190" t="s">
        <v>64</v>
      </c>
      <c r="D3" s="188"/>
      <c r="E3" s="3"/>
    </row>
    <row r="4" spans="3:11" ht="4.5" customHeight="1">
      <c r="C4" s="5"/>
      <c r="D4" s="5"/>
      <c r="E4" s="5"/>
      <c r="K4" s="4"/>
    </row>
    <row r="5" spans="3:11" ht="4.5" customHeight="1">
      <c r="C5" s="5"/>
      <c r="D5" s="5"/>
      <c r="E5" s="5"/>
      <c r="K5" s="4"/>
    </row>
    <row r="6" spans="2:12" ht="42.75" customHeight="1">
      <c r="B6" s="203" t="s">
        <v>69</v>
      </c>
      <c r="C6" s="395" t="s">
        <v>32</v>
      </c>
      <c r="D6" s="396"/>
      <c r="E6" s="397"/>
      <c r="F6" s="387" t="s">
        <v>174</v>
      </c>
      <c r="G6" s="388"/>
      <c r="H6" s="388"/>
      <c r="I6" s="388"/>
      <c r="J6" s="388"/>
      <c r="K6" s="388"/>
      <c r="L6" s="389"/>
    </row>
    <row r="7" spans="3:5" ht="7.5" customHeight="1">
      <c r="C7" s="3"/>
      <c r="D7" s="3"/>
      <c r="E7" s="3"/>
    </row>
    <row r="8" spans="3:5" ht="18.75">
      <c r="C8" s="192" t="s">
        <v>62</v>
      </c>
      <c r="D8" s="189"/>
      <c r="E8" s="22"/>
    </row>
    <row r="9" spans="3:5" ht="18">
      <c r="C9" s="22" t="s">
        <v>63</v>
      </c>
      <c r="D9" s="22"/>
      <c r="E9" s="22"/>
    </row>
    <row r="10" spans="3:5" ht="4.5" customHeight="1" thickBot="1">
      <c r="C10" s="5"/>
      <c r="D10" s="5"/>
      <c r="E10" s="5"/>
    </row>
    <row r="11" spans="2:11" ht="36" customHeight="1">
      <c r="B11" s="202" t="s">
        <v>70</v>
      </c>
      <c r="C11" s="318" t="s">
        <v>67</v>
      </c>
      <c r="D11" s="398" t="s">
        <v>68</v>
      </c>
      <c r="E11" s="390" t="s">
        <v>19</v>
      </c>
      <c r="F11" s="377" t="s">
        <v>159</v>
      </c>
      <c r="G11" s="321"/>
      <c r="H11" s="321"/>
      <c r="I11" s="322"/>
      <c r="J11" s="5"/>
      <c r="K11" s="343" t="s">
        <v>66</v>
      </c>
    </row>
    <row r="12" spans="3:11" ht="46.5" customHeight="1" thickBot="1">
      <c r="C12" s="319"/>
      <c r="D12" s="399"/>
      <c r="E12" s="391"/>
      <c r="F12" s="394"/>
      <c r="G12" s="324"/>
      <c r="H12" s="324"/>
      <c r="I12" s="325"/>
      <c r="J12" s="5"/>
      <c r="K12" s="343"/>
    </row>
    <row r="13" ht="4.5" customHeight="1" thickBot="1">
      <c r="E13" s="5"/>
    </row>
    <row r="14" spans="2:11" ht="27" customHeight="1">
      <c r="B14" s="202" t="s">
        <v>71</v>
      </c>
      <c r="C14" s="318" t="s">
        <v>67</v>
      </c>
      <c r="D14" s="400" t="s">
        <v>68</v>
      </c>
      <c r="E14" s="392" t="s">
        <v>29</v>
      </c>
      <c r="F14" s="377" t="s">
        <v>161</v>
      </c>
      <c r="G14" s="321"/>
      <c r="H14" s="321"/>
      <c r="I14" s="408"/>
      <c r="J14" s="5"/>
      <c r="K14" s="343" t="s">
        <v>66</v>
      </c>
    </row>
    <row r="15" spans="3:11" ht="36" customHeight="1" thickBot="1">
      <c r="C15" s="319"/>
      <c r="D15" s="401"/>
      <c r="E15" s="393"/>
      <c r="F15" s="394"/>
      <c r="G15" s="324"/>
      <c r="H15" s="324"/>
      <c r="I15" s="409"/>
      <c r="J15" s="5"/>
      <c r="K15" s="343"/>
    </row>
    <row r="16" spans="5:11" ht="4.5" customHeight="1" thickBot="1">
      <c r="E16" s="5"/>
      <c r="K16" s="4"/>
    </row>
    <row r="17" spans="2:11" ht="27" customHeight="1">
      <c r="B17" s="202" t="s">
        <v>72</v>
      </c>
      <c r="C17" s="318" t="s">
        <v>67</v>
      </c>
      <c r="D17" s="400" t="s">
        <v>68</v>
      </c>
      <c r="E17" s="405" t="s">
        <v>77</v>
      </c>
      <c r="F17" s="377" t="s">
        <v>160</v>
      </c>
      <c r="G17" s="321"/>
      <c r="H17" s="321"/>
      <c r="I17" s="322"/>
      <c r="K17" s="343" t="s">
        <v>66</v>
      </c>
    </row>
    <row r="18" spans="3:11" ht="36" customHeight="1" thickBot="1">
      <c r="C18" s="319"/>
      <c r="D18" s="401"/>
      <c r="E18" s="406"/>
      <c r="F18" s="394"/>
      <c r="G18" s="324"/>
      <c r="H18" s="324"/>
      <c r="I18" s="325"/>
      <c r="K18" s="343"/>
    </row>
    <row r="19" spans="5:11" ht="4.5" customHeight="1" thickBot="1">
      <c r="E19" s="5"/>
      <c r="K19" s="4"/>
    </row>
    <row r="20" spans="2:11" ht="27" customHeight="1">
      <c r="B20" s="202" t="s">
        <v>73</v>
      </c>
      <c r="C20" s="318" t="s">
        <v>67</v>
      </c>
      <c r="D20" s="400" t="s">
        <v>68</v>
      </c>
      <c r="E20" s="405" t="str">
        <f>'Lista projektów'!F7</f>
        <v>Data rozpoczęcia projektu: </v>
      </c>
      <c r="F20" s="377" t="s">
        <v>162</v>
      </c>
      <c r="G20" s="321"/>
      <c r="H20" s="321"/>
      <c r="I20" s="322"/>
      <c r="K20" s="343" t="s">
        <v>66</v>
      </c>
    </row>
    <row r="21" spans="3:11" ht="51.75" customHeight="1" thickBot="1">
      <c r="C21" s="319"/>
      <c r="D21" s="401"/>
      <c r="E21" s="406"/>
      <c r="F21" s="394"/>
      <c r="G21" s="324"/>
      <c r="H21" s="324"/>
      <c r="I21" s="325"/>
      <c r="K21" s="343"/>
    </row>
    <row r="22" spans="5:11" ht="4.5" customHeight="1" thickBot="1">
      <c r="E22" s="5"/>
      <c r="K22" s="4"/>
    </row>
    <row r="23" spans="2:11" ht="27" customHeight="1">
      <c r="B23" s="202" t="s">
        <v>74</v>
      </c>
      <c r="C23" s="318" t="s">
        <v>67</v>
      </c>
      <c r="D23" s="400" t="s">
        <v>68</v>
      </c>
      <c r="E23" s="405" t="str">
        <f>'Lista projektów'!I7</f>
        <v>Data zakończenia projektu:</v>
      </c>
      <c r="F23" s="377" t="s">
        <v>88</v>
      </c>
      <c r="G23" s="321"/>
      <c r="H23" s="321"/>
      <c r="I23" s="322"/>
      <c r="K23" s="343" t="s">
        <v>66</v>
      </c>
    </row>
    <row r="24" spans="3:11" ht="24" customHeight="1" thickBot="1">
      <c r="C24" s="319"/>
      <c r="D24" s="401"/>
      <c r="E24" s="406"/>
      <c r="F24" s="394"/>
      <c r="G24" s="324"/>
      <c r="H24" s="324"/>
      <c r="I24" s="325"/>
      <c r="K24" s="343"/>
    </row>
    <row r="25" spans="5:11" ht="4.5" customHeight="1" thickBot="1">
      <c r="E25" s="5"/>
      <c r="K25" s="4"/>
    </row>
    <row r="26" spans="2:11" ht="27" customHeight="1">
      <c r="B26" s="202" t="s">
        <v>76</v>
      </c>
      <c r="C26" s="318" t="s">
        <v>67</v>
      </c>
      <c r="D26" s="400" t="s">
        <v>68</v>
      </c>
      <c r="E26" s="405" t="s">
        <v>75</v>
      </c>
      <c r="F26" s="377" t="s">
        <v>99</v>
      </c>
      <c r="G26" s="321"/>
      <c r="H26" s="321"/>
      <c r="I26" s="322"/>
      <c r="K26" s="343" t="s">
        <v>66</v>
      </c>
    </row>
    <row r="27" spans="3:16" ht="37.5" customHeight="1" thickBot="1">
      <c r="C27" s="319"/>
      <c r="D27" s="401"/>
      <c r="E27" s="406"/>
      <c r="F27" s="394"/>
      <c r="G27" s="324"/>
      <c r="H27" s="324"/>
      <c r="I27" s="325"/>
      <c r="K27" s="343"/>
      <c r="M27"/>
      <c r="N27"/>
      <c r="O27"/>
      <c r="P27"/>
    </row>
    <row r="28" spans="5:16" ht="4.5" customHeight="1" thickBot="1">
      <c r="E28" s="5"/>
      <c r="K28" s="4"/>
      <c r="M28"/>
      <c r="N28"/>
      <c r="O28"/>
      <c r="P28"/>
    </row>
    <row r="29" spans="2:16" ht="19.5" customHeight="1">
      <c r="B29" s="202" t="s">
        <v>78</v>
      </c>
      <c r="C29" s="318" t="s">
        <v>67</v>
      </c>
      <c r="D29" s="402" t="s">
        <v>80</v>
      </c>
      <c r="E29" s="407" t="s">
        <v>81</v>
      </c>
      <c r="F29" s="377" t="s">
        <v>86</v>
      </c>
      <c r="G29" s="321"/>
      <c r="H29" s="321"/>
      <c r="I29" s="322"/>
      <c r="K29" s="343" t="s">
        <v>66</v>
      </c>
      <c r="M29"/>
      <c r="N29"/>
      <c r="O29"/>
      <c r="P29"/>
    </row>
    <row r="30" spans="3:16" ht="17.25" customHeight="1">
      <c r="C30" s="381"/>
      <c r="D30" s="403"/>
      <c r="E30" s="382"/>
      <c r="F30" s="378"/>
      <c r="G30" s="364"/>
      <c r="H30" s="364"/>
      <c r="I30" s="365"/>
      <c r="K30" s="343"/>
      <c r="M30"/>
      <c r="N30"/>
      <c r="O30"/>
      <c r="P30"/>
    </row>
    <row r="31" spans="3:16" ht="19.5" customHeight="1">
      <c r="C31" s="381"/>
      <c r="D31" s="403"/>
      <c r="E31" s="382" t="s">
        <v>82</v>
      </c>
      <c r="F31" s="378"/>
      <c r="G31" s="364"/>
      <c r="H31" s="364"/>
      <c r="I31" s="365"/>
      <c r="K31" s="343"/>
      <c r="M31"/>
      <c r="N31"/>
      <c r="O31"/>
      <c r="P31"/>
    </row>
    <row r="32" spans="3:16" ht="13.5" customHeight="1">
      <c r="C32" s="381"/>
      <c r="D32" s="403"/>
      <c r="E32" s="382"/>
      <c r="F32" s="378"/>
      <c r="G32" s="364"/>
      <c r="H32" s="364"/>
      <c r="I32" s="365"/>
      <c r="K32" s="343"/>
      <c r="M32"/>
      <c r="N32"/>
      <c r="O32"/>
      <c r="P32"/>
    </row>
    <row r="33" spans="3:16" ht="19.5" customHeight="1">
      <c r="C33" s="381"/>
      <c r="D33" s="403"/>
      <c r="E33" s="383" t="s">
        <v>83</v>
      </c>
      <c r="F33" s="378"/>
      <c r="G33" s="364"/>
      <c r="H33" s="364"/>
      <c r="I33" s="365"/>
      <c r="K33" s="343"/>
      <c r="M33"/>
      <c r="N33"/>
      <c r="O33"/>
      <c r="P33"/>
    </row>
    <row r="34" spans="3:11" ht="12" customHeight="1">
      <c r="C34" s="381"/>
      <c r="D34" s="403"/>
      <c r="E34" s="384"/>
      <c r="F34" s="378"/>
      <c r="G34" s="364"/>
      <c r="H34" s="364"/>
      <c r="I34" s="365"/>
      <c r="K34" s="343"/>
    </row>
    <row r="35" spans="3:11" ht="17.25" customHeight="1">
      <c r="C35" s="381"/>
      <c r="D35" s="403"/>
      <c r="E35" s="383" t="s">
        <v>84</v>
      </c>
      <c r="F35" s="378"/>
      <c r="G35" s="364"/>
      <c r="H35" s="364"/>
      <c r="I35" s="365"/>
      <c r="K35" s="343"/>
    </row>
    <row r="36" spans="3:11" ht="14.25" customHeight="1">
      <c r="C36" s="381"/>
      <c r="D36" s="403"/>
      <c r="E36" s="384"/>
      <c r="F36" s="378"/>
      <c r="G36" s="364"/>
      <c r="H36" s="364"/>
      <c r="I36" s="365"/>
      <c r="K36" s="343"/>
    </row>
    <row r="37" spans="3:11" ht="23.25" customHeight="1">
      <c r="C37" s="381"/>
      <c r="D37" s="403"/>
      <c r="E37" s="385" t="s">
        <v>116</v>
      </c>
      <c r="F37" s="378"/>
      <c r="G37" s="364"/>
      <c r="H37" s="364"/>
      <c r="I37" s="365"/>
      <c r="K37" s="343"/>
    </row>
    <row r="38" spans="3:11" ht="18" customHeight="1">
      <c r="C38" s="381"/>
      <c r="D38" s="403"/>
      <c r="E38" s="386"/>
      <c r="F38" s="378"/>
      <c r="G38" s="364"/>
      <c r="H38" s="364"/>
      <c r="I38" s="365"/>
      <c r="K38" s="343"/>
    </row>
    <row r="39" spans="3:11" ht="27" customHeight="1">
      <c r="C39" s="381"/>
      <c r="D39" s="403"/>
      <c r="E39" s="385" t="s">
        <v>117</v>
      </c>
      <c r="F39" s="378"/>
      <c r="G39" s="364"/>
      <c r="H39" s="364"/>
      <c r="I39" s="365"/>
      <c r="K39" s="343"/>
    </row>
    <row r="40" spans="3:11" ht="14.25" customHeight="1">
      <c r="C40" s="381"/>
      <c r="D40" s="403"/>
      <c r="E40" s="386"/>
      <c r="F40" s="378"/>
      <c r="G40" s="364"/>
      <c r="H40" s="364"/>
      <c r="I40" s="365"/>
      <c r="K40" s="343"/>
    </row>
    <row r="41" spans="3:11" ht="17.25" customHeight="1">
      <c r="C41" s="381"/>
      <c r="D41" s="403"/>
      <c r="E41" s="412" t="s">
        <v>118</v>
      </c>
      <c r="F41" s="378"/>
      <c r="G41" s="364"/>
      <c r="H41" s="364"/>
      <c r="I41" s="365"/>
      <c r="K41" s="343"/>
    </row>
    <row r="42" spans="3:11" ht="18" customHeight="1">
      <c r="C42" s="381"/>
      <c r="D42" s="403"/>
      <c r="E42" s="412"/>
      <c r="F42" s="378"/>
      <c r="G42" s="364"/>
      <c r="H42" s="364"/>
      <c r="I42" s="365"/>
      <c r="K42" s="343"/>
    </row>
    <row r="43" spans="3:11" ht="19.5" customHeight="1">
      <c r="C43" s="381"/>
      <c r="D43" s="403"/>
      <c r="E43" s="412" t="s">
        <v>119</v>
      </c>
      <c r="F43" s="378"/>
      <c r="G43" s="364"/>
      <c r="H43" s="364"/>
      <c r="I43" s="365"/>
      <c r="K43" s="343"/>
    </row>
    <row r="44" spans="3:11" ht="16.5" customHeight="1">
      <c r="C44" s="381"/>
      <c r="D44" s="403"/>
      <c r="E44" s="412"/>
      <c r="F44" s="378"/>
      <c r="G44" s="364"/>
      <c r="H44" s="364"/>
      <c r="I44" s="365"/>
      <c r="K44" s="343"/>
    </row>
    <row r="45" spans="3:11" ht="14.25" customHeight="1">
      <c r="C45" s="381"/>
      <c r="D45" s="403"/>
      <c r="E45" s="379" t="s">
        <v>34</v>
      </c>
      <c r="F45" s="193"/>
      <c r="G45" s="194"/>
      <c r="H45" s="194"/>
      <c r="I45" s="195"/>
      <c r="K45" s="343"/>
    </row>
    <row r="46" spans="3:11" ht="14.25" customHeight="1" thickBot="1">
      <c r="C46" s="319"/>
      <c r="D46" s="404"/>
      <c r="E46" s="380"/>
      <c r="F46" s="196"/>
      <c r="G46" s="197"/>
      <c r="H46" s="197"/>
      <c r="I46" s="198"/>
      <c r="K46" s="343"/>
    </row>
    <row r="47" spans="5:11" ht="3" customHeight="1">
      <c r="E47" s="5"/>
      <c r="K47" s="4"/>
    </row>
    <row r="48" spans="3:5" ht="27" customHeight="1">
      <c r="C48" s="244" t="s">
        <v>85</v>
      </c>
      <c r="D48" s="189"/>
      <c r="E48" s="22"/>
    </row>
    <row r="49" spans="3:5" ht="18">
      <c r="C49" s="22" t="s">
        <v>100</v>
      </c>
      <c r="D49" s="22"/>
      <c r="E49" s="22"/>
    </row>
    <row r="50" spans="3:5" ht="4.5" customHeight="1">
      <c r="C50" s="5"/>
      <c r="D50" s="5"/>
      <c r="E50" s="5"/>
    </row>
    <row r="51" spans="2:11" ht="27" customHeight="1">
      <c r="B51" s="202" t="s">
        <v>79</v>
      </c>
      <c r="C51" s="344" t="s">
        <v>87</v>
      </c>
      <c r="D51" s="320" t="s">
        <v>122</v>
      </c>
      <c r="E51" s="321"/>
      <c r="F51" s="321"/>
      <c r="G51" s="321"/>
      <c r="H51" s="321"/>
      <c r="I51" s="322"/>
      <c r="K51" s="343" t="s">
        <v>66</v>
      </c>
    </row>
    <row r="52" spans="3:11" ht="51.75" customHeight="1">
      <c r="C52" s="345"/>
      <c r="D52" s="323"/>
      <c r="E52" s="324"/>
      <c r="F52" s="324"/>
      <c r="G52" s="324"/>
      <c r="H52" s="324"/>
      <c r="I52" s="325"/>
      <c r="K52" s="343"/>
    </row>
    <row r="53" spans="3:5" ht="4.5" customHeight="1">
      <c r="C53" s="5"/>
      <c r="D53" s="5"/>
      <c r="E53" s="5"/>
    </row>
    <row r="54" spans="2:11" ht="27" customHeight="1">
      <c r="B54" s="202" t="s">
        <v>101</v>
      </c>
      <c r="C54" s="344" t="s">
        <v>87</v>
      </c>
      <c r="D54" s="320" t="s">
        <v>188</v>
      </c>
      <c r="E54" s="321"/>
      <c r="F54" s="321"/>
      <c r="G54" s="321"/>
      <c r="H54" s="321"/>
      <c r="I54" s="322"/>
      <c r="K54" s="343" t="s">
        <v>66</v>
      </c>
    </row>
    <row r="55" spans="3:11" ht="110.25" customHeight="1">
      <c r="C55" s="345"/>
      <c r="D55" s="323"/>
      <c r="E55" s="324"/>
      <c r="F55" s="324"/>
      <c r="G55" s="324"/>
      <c r="H55" s="324"/>
      <c r="I55" s="325"/>
      <c r="K55" s="343"/>
    </row>
    <row r="56" spans="3:5" ht="4.5" customHeight="1">
      <c r="C56" s="5"/>
      <c r="D56" s="5"/>
      <c r="E56" s="5"/>
    </row>
    <row r="57" spans="2:11" ht="27" customHeight="1">
      <c r="B57" s="202" t="s">
        <v>123</v>
      </c>
      <c r="C57" s="410" t="s">
        <v>87</v>
      </c>
      <c r="D57" s="371" t="s">
        <v>135</v>
      </c>
      <c r="E57" s="321"/>
      <c r="F57" s="321"/>
      <c r="G57" s="321"/>
      <c r="H57" s="321"/>
      <c r="I57" s="322"/>
      <c r="K57" s="343" t="s">
        <v>66</v>
      </c>
    </row>
    <row r="58" spans="3:11" ht="51" customHeight="1" thickBot="1">
      <c r="C58" s="370"/>
      <c r="D58" s="324"/>
      <c r="E58" s="324"/>
      <c r="F58" s="364"/>
      <c r="G58" s="364"/>
      <c r="H58" s="364"/>
      <c r="I58" s="365"/>
      <c r="K58" s="343"/>
    </row>
    <row r="59" spans="3:11" ht="18.75" thickTop="1">
      <c r="C59" s="370"/>
      <c r="D59" s="235"/>
      <c r="E59" s="372" t="s">
        <v>124</v>
      </c>
      <c r="F59" s="361" t="s">
        <v>132</v>
      </c>
      <c r="G59" s="339"/>
      <c r="H59" s="339"/>
      <c r="I59" s="362"/>
      <c r="K59" s="4"/>
    </row>
    <row r="60" spans="3:9" ht="18">
      <c r="C60" s="370"/>
      <c r="D60" s="2"/>
      <c r="E60" s="375"/>
      <c r="F60" s="363"/>
      <c r="G60" s="364"/>
      <c r="H60" s="364"/>
      <c r="I60" s="365"/>
    </row>
    <row r="61" spans="3:9" ht="18">
      <c r="C61" s="370"/>
      <c r="D61" s="2"/>
      <c r="E61" s="375"/>
      <c r="F61" s="363"/>
      <c r="G61" s="364"/>
      <c r="H61" s="364"/>
      <c r="I61" s="365"/>
    </row>
    <row r="62" spans="3:9" ht="18.75" thickBot="1">
      <c r="C62" s="370"/>
      <c r="D62" s="236"/>
      <c r="E62" s="376"/>
      <c r="F62" s="366"/>
      <c r="G62" s="367"/>
      <c r="H62" s="367"/>
      <c r="I62" s="368"/>
    </row>
    <row r="63" spans="3:9" ht="18.75" customHeight="1" thickTop="1">
      <c r="C63" s="370"/>
      <c r="D63" s="2"/>
      <c r="F63" s="372" t="s">
        <v>125</v>
      </c>
      <c r="G63" s="361" t="s">
        <v>129</v>
      </c>
      <c r="H63" s="339"/>
      <c r="I63" s="362"/>
    </row>
    <row r="64" spans="3:9" ht="18">
      <c r="C64" s="370"/>
      <c r="D64" s="2"/>
      <c r="F64" s="373"/>
      <c r="G64" s="363"/>
      <c r="H64" s="364"/>
      <c r="I64" s="365"/>
    </row>
    <row r="65" spans="3:9" ht="18">
      <c r="C65" s="370"/>
      <c r="D65" s="2"/>
      <c r="F65" s="373"/>
      <c r="G65" s="363"/>
      <c r="H65" s="364"/>
      <c r="I65" s="365"/>
    </row>
    <row r="66" spans="3:9" ht="18.75" thickBot="1">
      <c r="C66" s="370"/>
      <c r="D66" s="237"/>
      <c r="E66" s="234"/>
      <c r="F66" s="374"/>
      <c r="G66" s="363"/>
      <c r="H66" s="364"/>
      <c r="I66" s="365"/>
    </row>
    <row r="67" spans="3:9" ht="18.75" thickTop="1">
      <c r="C67" s="370"/>
      <c r="D67" s="2"/>
      <c r="F67" s="372" t="s">
        <v>126</v>
      </c>
      <c r="G67" s="363"/>
      <c r="H67" s="364"/>
      <c r="I67" s="365"/>
    </row>
    <row r="68" spans="3:9" ht="18">
      <c r="C68" s="370"/>
      <c r="D68" s="2"/>
      <c r="F68" s="373"/>
      <c r="G68" s="363"/>
      <c r="H68" s="364"/>
      <c r="I68" s="365"/>
    </row>
    <row r="69" spans="3:9" ht="18">
      <c r="C69" s="370"/>
      <c r="D69" s="2"/>
      <c r="F69" s="373"/>
      <c r="G69" s="363"/>
      <c r="H69" s="364"/>
      <c r="I69" s="365"/>
    </row>
    <row r="70" spans="3:9" ht="18.75" thickBot="1">
      <c r="C70" s="370"/>
      <c r="D70" s="237"/>
      <c r="E70" s="234"/>
      <c r="F70" s="374"/>
      <c r="G70" s="363"/>
      <c r="H70" s="364"/>
      <c r="I70" s="365"/>
    </row>
    <row r="71" spans="3:9" ht="18.75" thickTop="1">
      <c r="C71" s="370"/>
      <c r="F71" s="372" t="s">
        <v>127</v>
      </c>
      <c r="G71" s="363"/>
      <c r="H71" s="364"/>
      <c r="I71" s="365"/>
    </row>
    <row r="72" spans="3:9" ht="18">
      <c r="C72" s="370"/>
      <c r="F72" s="373"/>
      <c r="G72" s="363"/>
      <c r="H72" s="364"/>
      <c r="I72" s="365"/>
    </row>
    <row r="73" spans="3:9" ht="18">
      <c r="C73" s="370"/>
      <c r="F73" s="373"/>
      <c r="G73" s="363"/>
      <c r="H73" s="364"/>
      <c r="I73" s="365"/>
    </row>
    <row r="74" spans="3:9" ht="18.75" thickBot="1">
      <c r="C74" s="370"/>
      <c r="D74" s="238"/>
      <c r="E74" s="234"/>
      <c r="F74" s="374"/>
      <c r="G74" s="363"/>
      <c r="H74" s="364"/>
      <c r="I74" s="365"/>
    </row>
    <row r="75" spans="3:9" ht="18.75" thickTop="1">
      <c r="C75" s="370"/>
      <c r="F75" s="372" t="s">
        <v>128</v>
      </c>
      <c r="G75" s="363"/>
      <c r="H75" s="364"/>
      <c r="I75" s="365"/>
    </row>
    <row r="76" spans="3:9" ht="18">
      <c r="C76" s="370"/>
      <c r="F76" s="373"/>
      <c r="G76" s="363"/>
      <c r="H76" s="364"/>
      <c r="I76" s="365"/>
    </row>
    <row r="77" spans="3:9" ht="18">
      <c r="C77" s="370"/>
      <c r="F77" s="373"/>
      <c r="G77" s="363"/>
      <c r="H77" s="364"/>
      <c r="I77" s="365"/>
    </row>
    <row r="78" spans="3:9" ht="18.75" thickBot="1">
      <c r="C78" s="411"/>
      <c r="D78" s="238"/>
      <c r="E78" s="234"/>
      <c r="F78" s="374"/>
      <c r="G78" s="366"/>
      <c r="H78" s="367"/>
      <c r="I78" s="368"/>
    </row>
    <row r="79" spans="3:5" ht="4.5" customHeight="1" thickTop="1">
      <c r="C79" s="5"/>
      <c r="D79" s="5"/>
      <c r="E79" s="5"/>
    </row>
    <row r="80" spans="2:11" ht="27" customHeight="1">
      <c r="B80" s="202" t="s">
        <v>130</v>
      </c>
      <c r="C80" s="369" t="s">
        <v>87</v>
      </c>
      <c r="D80" s="371" t="s">
        <v>190</v>
      </c>
      <c r="E80" s="321"/>
      <c r="F80" s="321"/>
      <c r="G80" s="321"/>
      <c r="H80" s="321"/>
      <c r="I80" s="322"/>
      <c r="K80" s="343" t="s">
        <v>66</v>
      </c>
    </row>
    <row r="81" spans="3:11" ht="25.5" customHeight="1" thickBot="1">
      <c r="C81" s="370"/>
      <c r="D81" s="324"/>
      <c r="E81" s="364"/>
      <c r="F81" s="364"/>
      <c r="G81" s="364"/>
      <c r="H81" s="364"/>
      <c r="I81" s="365"/>
      <c r="K81" s="343"/>
    </row>
    <row r="82" spans="3:11" ht="45.75" customHeight="1" thickTop="1">
      <c r="C82" s="370"/>
      <c r="D82" s="235"/>
      <c r="E82" s="354" t="s">
        <v>131</v>
      </c>
      <c r="F82" s="355"/>
      <c r="G82" s="360" t="s">
        <v>133</v>
      </c>
      <c r="H82" s="340"/>
      <c r="I82" s="308"/>
      <c r="K82" s="4"/>
    </row>
    <row r="83" spans="3:9" ht="30" customHeight="1">
      <c r="C83" s="370"/>
      <c r="D83" s="2"/>
      <c r="E83" s="356"/>
      <c r="F83" s="357"/>
      <c r="G83" s="360" t="s">
        <v>191</v>
      </c>
      <c r="H83" s="340"/>
      <c r="I83" s="308"/>
    </row>
    <row r="84" spans="3:9" ht="46.5" customHeight="1">
      <c r="C84" s="370"/>
      <c r="D84" s="2"/>
      <c r="E84" s="356"/>
      <c r="F84" s="357"/>
      <c r="G84" s="360" t="s">
        <v>134</v>
      </c>
      <c r="H84" s="340"/>
      <c r="I84" s="308"/>
    </row>
    <row r="85" spans="3:9" ht="47.25" customHeight="1" thickBot="1">
      <c r="C85" s="370"/>
      <c r="D85" s="236"/>
      <c r="E85" s="358"/>
      <c r="F85" s="359"/>
      <c r="G85" s="360" t="s">
        <v>192</v>
      </c>
      <c r="H85" s="340"/>
      <c r="I85" s="308"/>
    </row>
    <row r="86" spans="3:5" ht="4.5" customHeight="1" thickTop="1">
      <c r="C86" s="5"/>
      <c r="D86" s="5"/>
      <c r="E86" s="5"/>
    </row>
    <row r="87" spans="2:11" ht="27" customHeight="1">
      <c r="B87" s="202" t="s">
        <v>136</v>
      </c>
      <c r="C87" s="344" t="s">
        <v>87</v>
      </c>
      <c r="D87" s="320" t="s">
        <v>163</v>
      </c>
      <c r="E87" s="321"/>
      <c r="F87" s="321"/>
      <c r="G87" s="321"/>
      <c r="H87" s="321"/>
      <c r="I87" s="322"/>
      <c r="K87" s="343" t="s">
        <v>66</v>
      </c>
    </row>
    <row r="88" spans="3:11" ht="41.25" customHeight="1">
      <c r="C88" s="345"/>
      <c r="D88" s="323"/>
      <c r="E88" s="324"/>
      <c r="F88" s="324"/>
      <c r="G88" s="324"/>
      <c r="H88" s="324"/>
      <c r="I88" s="325"/>
      <c r="K88" s="343"/>
    </row>
    <row r="89" spans="3:5" ht="4.5" customHeight="1">
      <c r="C89" s="5"/>
      <c r="D89" s="5"/>
      <c r="E89" s="5"/>
    </row>
    <row r="90" spans="2:11" ht="27" customHeight="1">
      <c r="B90" s="202" t="s">
        <v>138</v>
      </c>
      <c r="C90" s="344" t="s">
        <v>87</v>
      </c>
      <c r="D90" s="320" t="s">
        <v>164</v>
      </c>
      <c r="E90" s="321"/>
      <c r="F90" s="321"/>
      <c r="G90" s="321"/>
      <c r="H90" s="321"/>
      <c r="I90" s="322"/>
      <c r="K90" s="343" t="s">
        <v>66</v>
      </c>
    </row>
    <row r="91" spans="3:11" ht="49.5" customHeight="1">
      <c r="C91" s="345"/>
      <c r="D91" s="323"/>
      <c r="E91" s="324"/>
      <c r="F91" s="324"/>
      <c r="G91" s="324"/>
      <c r="H91" s="324"/>
      <c r="I91" s="325"/>
      <c r="K91" s="343"/>
    </row>
    <row r="92" spans="3:5" ht="4.5" customHeight="1">
      <c r="C92" s="5"/>
      <c r="D92" s="5"/>
      <c r="E92" s="5"/>
    </row>
    <row r="93" spans="2:11" ht="27" customHeight="1">
      <c r="B93" s="202" t="s">
        <v>139</v>
      </c>
      <c r="C93" s="344" t="s">
        <v>87</v>
      </c>
      <c r="D93" s="320" t="s">
        <v>137</v>
      </c>
      <c r="E93" s="321"/>
      <c r="F93" s="321"/>
      <c r="G93" s="321"/>
      <c r="H93" s="321"/>
      <c r="I93" s="322"/>
      <c r="K93" s="343" t="s">
        <v>66</v>
      </c>
    </row>
    <row r="94" spans="3:11" ht="49.5" customHeight="1">
      <c r="C94" s="345"/>
      <c r="D94" s="323"/>
      <c r="E94" s="324"/>
      <c r="F94" s="324"/>
      <c r="G94" s="324"/>
      <c r="H94" s="324"/>
      <c r="I94" s="325"/>
      <c r="K94" s="343"/>
    </row>
    <row r="95" spans="3:5" ht="4.5" customHeight="1">
      <c r="C95" s="5"/>
      <c r="D95" s="5"/>
      <c r="E95" s="5"/>
    </row>
    <row r="96" spans="2:11" ht="27" customHeight="1">
      <c r="B96" s="202" t="s">
        <v>152</v>
      </c>
      <c r="C96" s="344" t="s">
        <v>87</v>
      </c>
      <c r="D96" s="320" t="s">
        <v>140</v>
      </c>
      <c r="E96" s="321"/>
      <c r="F96" s="321"/>
      <c r="G96" s="321"/>
      <c r="H96" s="321"/>
      <c r="I96" s="322"/>
      <c r="K96" s="343" t="s">
        <v>66</v>
      </c>
    </row>
    <row r="97" spans="3:11" ht="16.5" customHeight="1">
      <c r="C97" s="345"/>
      <c r="D97" s="323"/>
      <c r="E97" s="324"/>
      <c r="F97" s="324"/>
      <c r="G97" s="324"/>
      <c r="H97" s="324"/>
      <c r="I97" s="325"/>
      <c r="K97" s="343"/>
    </row>
    <row r="98" spans="3:5" ht="4.5" customHeight="1">
      <c r="C98" s="5"/>
      <c r="D98" s="5"/>
      <c r="E98" s="5"/>
    </row>
    <row r="99" spans="2:11" ht="27" customHeight="1">
      <c r="B99" s="202" t="s">
        <v>156</v>
      </c>
      <c r="C99" s="330" t="s">
        <v>87</v>
      </c>
      <c r="D99" s="309" t="s">
        <v>141</v>
      </c>
      <c r="E99" s="310"/>
      <c r="F99" s="310"/>
      <c r="G99" s="310"/>
      <c r="H99" s="310"/>
      <c r="I99" s="311"/>
      <c r="K99" s="343" t="s">
        <v>66</v>
      </c>
    </row>
    <row r="100" spans="3:11" ht="13.5" customHeight="1" thickBot="1">
      <c r="C100" s="331"/>
      <c r="D100" s="312"/>
      <c r="E100" s="313"/>
      <c r="F100" s="314"/>
      <c r="G100" s="314"/>
      <c r="H100" s="314"/>
      <c r="I100" s="315"/>
      <c r="K100" s="343"/>
    </row>
    <row r="101" spans="3:11" ht="45.75" customHeight="1" thickBot="1">
      <c r="C101" s="331"/>
      <c r="D101" s="316" t="s">
        <v>109</v>
      </c>
      <c r="E101" s="317"/>
      <c r="F101" s="351" t="s">
        <v>153</v>
      </c>
      <c r="G101" s="352"/>
      <c r="H101" s="352"/>
      <c r="I101" s="353"/>
      <c r="K101" s="4"/>
    </row>
    <row r="102" spans="3:9" ht="44.25" customHeight="1" thickBot="1">
      <c r="C102" s="331"/>
      <c r="D102" s="349" t="s">
        <v>110</v>
      </c>
      <c r="E102" s="239" t="s">
        <v>114</v>
      </c>
      <c r="F102" s="346" t="s">
        <v>154</v>
      </c>
      <c r="G102" s="347"/>
      <c r="H102" s="347"/>
      <c r="I102" s="348"/>
    </row>
    <row r="103" spans="3:9" ht="46.5" customHeight="1" thickBot="1">
      <c r="C103" s="331"/>
      <c r="D103" s="350"/>
      <c r="E103" s="239" t="s">
        <v>111</v>
      </c>
      <c r="F103" s="346" t="s">
        <v>155</v>
      </c>
      <c r="G103" s="347"/>
      <c r="H103" s="347"/>
      <c r="I103" s="348"/>
    </row>
    <row r="104" spans="3:9" ht="42.75" customHeight="1" thickBot="1">
      <c r="C104" s="331"/>
      <c r="D104" s="350"/>
      <c r="E104" s="240" t="s">
        <v>142</v>
      </c>
      <c r="F104" s="326" t="s">
        <v>165</v>
      </c>
      <c r="G104" s="327"/>
      <c r="H104" s="327"/>
      <c r="I104" s="328"/>
    </row>
    <row r="105" spans="3:9" ht="36.75" customHeight="1" thickBot="1">
      <c r="C105" s="331"/>
      <c r="D105" s="333" t="s">
        <v>112</v>
      </c>
      <c r="E105" s="334"/>
      <c r="F105" s="307" t="s">
        <v>143</v>
      </c>
      <c r="G105" s="339"/>
      <c r="H105" s="340"/>
      <c r="I105" s="308"/>
    </row>
    <row r="106" spans="3:9" ht="35.25" customHeight="1" thickBot="1">
      <c r="C106" s="331"/>
      <c r="D106" s="335"/>
      <c r="E106" s="336"/>
      <c r="F106" s="243"/>
      <c r="G106" s="241" t="s">
        <v>144</v>
      </c>
      <c r="H106" s="341" t="s">
        <v>148</v>
      </c>
      <c r="I106" s="342"/>
    </row>
    <row r="107" spans="3:9" ht="32.25" customHeight="1" thickBot="1">
      <c r="C107" s="331"/>
      <c r="D107" s="335"/>
      <c r="E107" s="336"/>
      <c r="F107" s="243"/>
      <c r="G107" s="242" t="s">
        <v>145</v>
      </c>
      <c r="H107" s="341" t="s">
        <v>149</v>
      </c>
      <c r="I107" s="342"/>
    </row>
    <row r="108" spans="3:9" ht="32.25" customHeight="1" thickBot="1">
      <c r="C108" s="331"/>
      <c r="D108" s="335"/>
      <c r="E108" s="336"/>
      <c r="F108" s="243"/>
      <c r="G108" s="241" t="s">
        <v>146</v>
      </c>
      <c r="H108" s="307" t="s">
        <v>150</v>
      </c>
      <c r="I108" s="308"/>
    </row>
    <row r="109" spans="3:9" ht="32.25" customHeight="1" thickBot="1">
      <c r="C109" s="332"/>
      <c r="D109" s="337"/>
      <c r="E109" s="338"/>
      <c r="F109" s="243"/>
      <c r="G109" s="242" t="s">
        <v>147</v>
      </c>
      <c r="H109" s="307" t="s">
        <v>151</v>
      </c>
      <c r="I109" s="308"/>
    </row>
    <row r="110" spans="3:5" ht="4.5" customHeight="1">
      <c r="C110" s="5"/>
      <c r="D110" s="5"/>
      <c r="E110" s="5"/>
    </row>
    <row r="111" spans="2:11" ht="27" customHeight="1">
      <c r="B111" s="202" t="s">
        <v>157</v>
      </c>
      <c r="C111" s="318" t="s">
        <v>67</v>
      </c>
      <c r="D111" s="320" t="s">
        <v>158</v>
      </c>
      <c r="E111" s="321"/>
      <c r="F111" s="321"/>
      <c r="G111" s="321"/>
      <c r="H111" s="321"/>
      <c r="I111" s="322"/>
      <c r="K111" s="329" t="s">
        <v>66</v>
      </c>
    </row>
    <row r="112" spans="3:11" ht="16.5" customHeight="1">
      <c r="C112" s="319"/>
      <c r="D112" s="323"/>
      <c r="E112" s="324"/>
      <c r="F112" s="324"/>
      <c r="G112" s="324"/>
      <c r="H112" s="324"/>
      <c r="I112" s="325"/>
      <c r="K112" s="329"/>
    </row>
  </sheetData>
  <sheetProtection formatCells="0" formatColumns="0" formatRows="0" insertColumns="0" insertRows="0" insertHyperlinks="0" deleteColumns="0" deleteRows="0" sort="0" autoFilter="0" pivotTables="0"/>
  <mergeCells count="100">
    <mergeCell ref="C57:C78"/>
    <mergeCell ref="E23:E24"/>
    <mergeCell ref="F23:I24"/>
    <mergeCell ref="D23:D24"/>
    <mergeCell ref="E43:E44"/>
    <mergeCell ref="C26:C27"/>
    <mergeCell ref="F26:I27"/>
    <mergeCell ref="E29:E30"/>
    <mergeCell ref="E39:E40"/>
    <mergeCell ref="E41:E42"/>
    <mergeCell ref="K23:K24"/>
    <mergeCell ref="C54:C55"/>
    <mergeCell ref="D54:I55"/>
    <mergeCell ref="K54:K55"/>
    <mergeCell ref="F14:I15"/>
    <mergeCell ref="K14:K15"/>
    <mergeCell ref="F17:I18"/>
    <mergeCell ref="K17:K18"/>
    <mergeCell ref="D20:D21"/>
    <mergeCell ref="E20:E21"/>
    <mergeCell ref="D11:D12"/>
    <mergeCell ref="D14:D15"/>
    <mergeCell ref="D29:D46"/>
    <mergeCell ref="C17:C18"/>
    <mergeCell ref="D17:D18"/>
    <mergeCell ref="E17:E18"/>
    <mergeCell ref="C23:C24"/>
    <mergeCell ref="D26:D27"/>
    <mergeCell ref="E26:E27"/>
    <mergeCell ref="F6:L6"/>
    <mergeCell ref="C11:C12"/>
    <mergeCell ref="E11:E12"/>
    <mergeCell ref="C14:C15"/>
    <mergeCell ref="E14:E15"/>
    <mergeCell ref="C20:C21"/>
    <mergeCell ref="F11:I12"/>
    <mergeCell ref="F20:I21"/>
    <mergeCell ref="K20:K21"/>
    <mergeCell ref="C6:E6"/>
    <mergeCell ref="K11:K12"/>
    <mergeCell ref="F29:I44"/>
    <mergeCell ref="K26:K27"/>
    <mergeCell ref="K29:K46"/>
    <mergeCell ref="E45:E46"/>
    <mergeCell ref="C29:C46"/>
    <mergeCell ref="E31:E32"/>
    <mergeCell ref="E33:E34"/>
    <mergeCell ref="E35:E36"/>
    <mergeCell ref="E37:E38"/>
    <mergeCell ref="K80:K81"/>
    <mergeCell ref="K87:K88"/>
    <mergeCell ref="K90:K91"/>
    <mergeCell ref="C51:C52"/>
    <mergeCell ref="D51:I52"/>
    <mergeCell ref="K51:K52"/>
    <mergeCell ref="D57:I58"/>
    <mergeCell ref="K57:K58"/>
    <mergeCell ref="E59:E62"/>
    <mergeCell ref="F59:I62"/>
    <mergeCell ref="C90:C91"/>
    <mergeCell ref="D90:I91"/>
    <mergeCell ref="C93:C94"/>
    <mergeCell ref="G63:I78"/>
    <mergeCell ref="C80:C85"/>
    <mergeCell ref="D80:I81"/>
    <mergeCell ref="F63:F66"/>
    <mergeCell ref="F67:F70"/>
    <mergeCell ref="F71:F74"/>
    <mergeCell ref="F75:F78"/>
    <mergeCell ref="E82:F85"/>
    <mergeCell ref="G82:I82"/>
    <mergeCell ref="G83:I83"/>
    <mergeCell ref="G84:I84"/>
    <mergeCell ref="G85:I85"/>
    <mergeCell ref="C87:C88"/>
    <mergeCell ref="D87:I88"/>
    <mergeCell ref="D96:I97"/>
    <mergeCell ref="K96:K97"/>
    <mergeCell ref="K99:K100"/>
    <mergeCell ref="F103:I103"/>
    <mergeCell ref="D102:D104"/>
    <mergeCell ref="F101:I101"/>
    <mergeCell ref="F102:I102"/>
    <mergeCell ref="D93:I94"/>
    <mergeCell ref="F104:I104"/>
    <mergeCell ref="K111:K112"/>
    <mergeCell ref="C99:C109"/>
    <mergeCell ref="D105:E109"/>
    <mergeCell ref="F105:I105"/>
    <mergeCell ref="H106:I106"/>
    <mergeCell ref="H107:I107"/>
    <mergeCell ref="K93:K94"/>
    <mergeCell ref="C96:C97"/>
    <mergeCell ref="H108:I108"/>
    <mergeCell ref="H109:I109"/>
    <mergeCell ref="D99:I100"/>
    <mergeCell ref="D101:E101"/>
    <mergeCell ref="C111:C112"/>
    <mergeCell ref="D111:I112"/>
  </mergeCells>
  <hyperlinks>
    <hyperlink ref="K14:K15" location="'Lista projektów'!C8" display="PRZEJDŹ do Listy projektów"/>
    <hyperlink ref="K17:K18" location="'Lista projektów'!D8" display="PRZEJDŹ do Listy projektów"/>
    <hyperlink ref="K20:K21" location="'Lista projektów'!F7" display="PRZEJDŹ do Listy projektów"/>
    <hyperlink ref="K23:K24" location="'Lista projektów'!I7" display="PRZEJDŹ do Listy projektów"/>
    <hyperlink ref="K26:K27" location="'Lista projektów'!L7" display="PRZEJDŹ do Listy projektów"/>
    <hyperlink ref="K29:K46" location="'Lista projektów'!O7" display="PRZEJDŹ do Listy projektów"/>
    <hyperlink ref="K11:K12" location="'Lista projektów'!B7" display="PRZEJDŹ do Listy projektów"/>
    <hyperlink ref="K51:K52" location="'Lista projektów'!L7" display="PRZEJDŹ do Listy projektów"/>
    <hyperlink ref="K54:K55" location="'Lista projektów'!L7" display="PRZEJDŹ do Listy projektów"/>
    <hyperlink ref="K57:K58" location="'Lista projektów'!L7" display="PRZEJDŹ do Listy projektów"/>
    <hyperlink ref="K80:K81" location="'Lista projektów'!L7" display="PRZEJDŹ do Listy projektów"/>
    <hyperlink ref="K87:K88" location="'Lista projektów'!L7" display="PRZEJDŹ do Listy projektów"/>
    <hyperlink ref="K90:K91" location="'Lista projektów'!L7" display="PRZEJDŹ do Listy projektów"/>
    <hyperlink ref="K93:K94" location="'Lista projektów'!L7" display="PRZEJDŹ do Listy projektów"/>
    <hyperlink ref="K96:K97" location="'Lista projektów'!L7" display="PRZEJDŹ do Listy projektów"/>
    <hyperlink ref="K99:K100" location="'Lista projektów'!L7" display="PRZEJDŹ do Listy projektów"/>
    <hyperlink ref="K111:K112" location="'Lista projektów'!U7" display="PRZEJDŹ do Listy projektów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200" verticalDpi="2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7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8.796875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4" t="s">
        <v>61</v>
      </c>
      <c r="C2" s="148"/>
      <c r="D2" s="149"/>
      <c r="E2" s="149"/>
      <c r="F2" s="150"/>
      <c r="G2" s="150"/>
      <c r="H2" s="150"/>
      <c r="I2" s="372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72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72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72" t="str">
        <f>"Wciśnij |+| lub |-| na górze i rozwiń lub zwiń               IV kwartał "&amp;U14</f>
        <v>Wciśnij |+| lub |-| na górze i rozwiń lub zwiń               IV kwartał 2014</v>
      </c>
      <c r="V2" s="372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72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72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72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72" t="str">
        <f>"Wciśnij |+| lub |-| na górze i rozwiń lub zwiń               IV kwartał "&amp;AM14</f>
        <v>Wciśnij |+| lub |-| na górze i rozwiń lub zwiń               IV kwartał 2014</v>
      </c>
      <c r="AN2" s="372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5"/>
      <c r="C3" s="186"/>
      <c r="D3" s="200" t="s">
        <v>47</v>
      </c>
      <c r="E3" s="156"/>
      <c r="F3" s="157"/>
      <c r="G3" s="157"/>
      <c r="H3" s="157"/>
      <c r="I3" s="373"/>
      <c r="J3" s="201"/>
      <c r="K3" s="201"/>
      <c r="L3" s="201"/>
      <c r="M3" s="373"/>
      <c r="N3" s="201"/>
      <c r="O3" s="201"/>
      <c r="P3" s="201"/>
      <c r="Q3" s="373"/>
      <c r="R3" s="201"/>
      <c r="S3" s="201"/>
      <c r="T3" s="201"/>
      <c r="U3" s="373"/>
      <c r="V3" s="375"/>
      <c r="W3" s="201"/>
      <c r="X3" s="201"/>
      <c r="Y3" s="201"/>
      <c r="Z3" s="201"/>
      <c r="AA3" s="373"/>
      <c r="AB3" s="201"/>
      <c r="AC3" s="201"/>
      <c r="AD3" s="201"/>
      <c r="AE3" s="373"/>
      <c r="AF3" s="201"/>
      <c r="AG3" s="201"/>
      <c r="AH3" s="201"/>
      <c r="AI3" s="373"/>
      <c r="AJ3" s="201"/>
      <c r="AK3" s="201"/>
      <c r="AL3" s="201"/>
      <c r="AM3" s="373"/>
      <c r="AN3" s="373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5"/>
      <c r="C4" s="186"/>
      <c r="D4" s="175"/>
      <c r="E4" s="156"/>
      <c r="F4" s="157"/>
      <c r="G4" s="157"/>
      <c r="H4" s="157"/>
      <c r="I4" s="373"/>
      <c r="J4" s="201"/>
      <c r="K4" s="201"/>
      <c r="L4" s="201"/>
      <c r="M4" s="373"/>
      <c r="N4" s="201"/>
      <c r="O4" s="201"/>
      <c r="P4" s="201"/>
      <c r="Q4" s="373"/>
      <c r="R4" s="201"/>
      <c r="S4" s="201"/>
      <c r="T4" s="201"/>
      <c r="U4" s="373"/>
      <c r="V4" s="375"/>
      <c r="W4" s="201"/>
      <c r="X4" s="201"/>
      <c r="Y4" s="201"/>
      <c r="Z4" s="201"/>
      <c r="AA4" s="373"/>
      <c r="AB4" s="201"/>
      <c r="AC4" s="201"/>
      <c r="AD4" s="201"/>
      <c r="AE4" s="373"/>
      <c r="AF4" s="201"/>
      <c r="AG4" s="201"/>
      <c r="AH4" s="201"/>
      <c r="AI4" s="373"/>
      <c r="AJ4" s="201"/>
      <c r="AK4" s="201"/>
      <c r="AL4" s="201"/>
      <c r="AM4" s="373"/>
      <c r="AN4" s="373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6"/>
      <c r="C5" s="156"/>
      <c r="D5" s="199" t="s">
        <v>98</v>
      </c>
      <c r="E5" s="156"/>
      <c r="F5" s="157"/>
      <c r="G5" s="157"/>
      <c r="H5" s="157"/>
      <c r="I5" s="374"/>
      <c r="J5" s="201"/>
      <c r="K5" s="201"/>
      <c r="L5" s="201"/>
      <c r="M5" s="374"/>
      <c r="N5" s="201"/>
      <c r="O5" s="201"/>
      <c r="P5" s="201"/>
      <c r="Q5" s="374"/>
      <c r="R5" s="201"/>
      <c r="S5" s="201"/>
      <c r="T5" s="201"/>
      <c r="U5" s="374"/>
      <c r="V5" s="376"/>
      <c r="W5" s="201"/>
      <c r="X5" s="201"/>
      <c r="Y5" s="201"/>
      <c r="Z5" s="201"/>
      <c r="AA5" s="374"/>
      <c r="AB5" s="201"/>
      <c r="AC5" s="201"/>
      <c r="AD5" s="201"/>
      <c r="AE5" s="374"/>
      <c r="AF5" s="201"/>
      <c r="AG5" s="201"/>
      <c r="AH5" s="201"/>
      <c r="AI5" s="374"/>
      <c r="AJ5" s="201"/>
      <c r="AK5" s="201"/>
      <c r="AL5" s="201"/>
      <c r="AM5" s="374"/>
      <c r="AN5" s="374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.75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34" t="str">
        <f>'Lista projektów'!C24</f>
        <v>Wystawa walców drogowych</v>
      </c>
      <c r="C10" s="435"/>
      <c r="D10" s="435"/>
      <c r="E10" s="436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39" t="s">
        <v>16</v>
      </c>
      <c r="C12" s="440"/>
      <c r="D12" s="176" t="str">
        <f>'Lista projektów'!$F$24</f>
        <v>Styczeń</v>
      </c>
      <c r="E12" s="177">
        <f>'Lista projektów'!G24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52" t="s">
        <v>109</v>
      </c>
      <c r="AQ12" s="36"/>
      <c r="AR12" s="455" t="s">
        <v>110</v>
      </c>
      <c r="AS12" s="456"/>
      <c r="AT12" s="457"/>
      <c r="AU12" s="447" t="s">
        <v>112</v>
      </c>
    </row>
    <row r="13" spans="2:47" ht="15" customHeight="1">
      <c r="B13" s="439" t="s">
        <v>17</v>
      </c>
      <c r="C13" s="440"/>
      <c r="D13" s="176" t="str">
        <f>'Lista projektów'!I24</f>
        <v>Grudzień</v>
      </c>
      <c r="E13" s="177">
        <f>'Lista projektów'!J24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53"/>
      <c r="AQ13" s="36"/>
      <c r="AR13" s="449" t="s">
        <v>114</v>
      </c>
      <c r="AS13" s="460" t="s">
        <v>111</v>
      </c>
      <c r="AT13" s="458" t="s">
        <v>113</v>
      </c>
      <c r="AU13" s="448"/>
    </row>
    <row r="14" spans="1:47" s="43" customFormat="1" ht="15" customHeight="1">
      <c r="A14" s="87"/>
      <c r="B14" s="439" t="s">
        <v>44</v>
      </c>
      <c r="C14" s="440"/>
      <c r="D14" s="437" t="str">
        <f>'Lista projektów'!D24</f>
        <v>Eliza Kasztanowa</v>
      </c>
      <c r="E14" s="438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53"/>
      <c r="AQ14" s="36"/>
      <c r="AR14" s="450"/>
      <c r="AS14" s="461"/>
      <c r="AT14" s="459"/>
      <c r="AU14" s="448"/>
    </row>
    <row r="15" spans="1:47" s="44" customFormat="1" ht="15" customHeight="1" thickBot="1">
      <c r="A15" s="88"/>
      <c r="B15" s="439" t="str">
        <f>'Lista projektów'!Z7</f>
        <v>Czy projekt został zakończony?</v>
      </c>
      <c r="C15" s="440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54"/>
      <c r="AQ15" s="36"/>
      <c r="AR15" s="451"/>
      <c r="AS15" s="46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5.7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5">
      <c r="B18" s="419" t="s">
        <v>180</v>
      </c>
      <c r="C18" s="420"/>
      <c r="D18" s="420"/>
      <c r="E18" s="421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463">
        <f t="shared" si="4"/>
      </c>
    </row>
    <row r="19" spans="2:47" ht="15">
      <c r="B19" s="419" t="s">
        <v>180</v>
      </c>
      <c r="C19" s="420"/>
      <c r="D19" s="420"/>
      <c r="E19" s="421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463" t="str">
        <f t="shared" si="4"/>
        <v>Brak przychodów !!!</v>
      </c>
    </row>
    <row r="20" spans="2:47" ht="15" customHeight="1" thickBot="1">
      <c r="B20" s="428" t="s">
        <v>180</v>
      </c>
      <c r="C20" s="429"/>
      <c r="D20" s="429"/>
      <c r="E20" s="430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464" t="str">
        <f t="shared" si="4"/>
        <v>Wyższe przychody !!!</v>
      </c>
    </row>
    <row r="21" spans="1:47" s="263" customFormat="1" ht="20.25" customHeight="1" thickBot="1">
      <c r="A21" s="252"/>
      <c r="B21" s="425" t="s">
        <v>181</v>
      </c>
      <c r="C21" s="426"/>
      <c r="D21" s="426"/>
      <c r="E21" s="427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465" t="str">
        <f t="shared" si="4"/>
        <v>Wyższe przychody !!!</v>
      </c>
    </row>
    <row r="22" spans="2:47" ht="15" customHeight="1">
      <c r="B22" s="431" t="s">
        <v>180</v>
      </c>
      <c r="C22" s="432"/>
      <c r="D22" s="432"/>
      <c r="E22" s="433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5">
      <c r="B23" s="413" t="s">
        <v>180</v>
      </c>
      <c r="C23" s="414"/>
      <c r="D23" s="414"/>
      <c r="E23" s="415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5.75" thickBot="1">
      <c r="B24" s="413" t="s">
        <v>180</v>
      </c>
      <c r="C24" s="414"/>
      <c r="D24" s="414"/>
      <c r="E24" s="415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22" t="s">
        <v>182</v>
      </c>
      <c r="C25" s="423"/>
      <c r="D25" s="423"/>
      <c r="E25" s="424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5">
      <c r="B26" s="413" t="s">
        <v>180</v>
      </c>
      <c r="C26" s="414"/>
      <c r="D26" s="414"/>
      <c r="E26" s="415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5">
      <c r="B27" s="413" t="s">
        <v>180</v>
      </c>
      <c r="C27" s="414"/>
      <c r="D27" s="414"/>
      <c r="E27" s="415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5.75" thickBot="1">
      <c r="B28" s="413" t="s">
        <v>180</v>
      </c>
      <c r="C28" s="414"/>
      <c r="D28" s="414"/>
      <c r="E28" s="415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22" t="s">
        <v>183</v>
      </c>
      <c r="C29" s="423"/>
      <c r="D29" s="423"/>
      <c r="E29" s="424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5">
      <c r="B30" s="413" t="s">
        <v>180</v>
      </c>
      <c r="C30" s="414"/>
      <c r="D30" s="414"/>
      <c r="E30" s="415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5">
      <c r="B31" s="413" t="s">
        <v>180</v>
      </c>
      <c r="C31" s="414"/>
      <c r="D31" s="414"/>
      <c r="E31" s="415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5.75" thickBot="1">
      <c r="B32" s="413" t="s">
        <v>180</v>
      </c>
      <c r="C32" s="414"/>
      <c r="D32" s="414"/>
      <c r="E32" s="415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22" t="s">
        <v>184</v>
      </c>
      <c r="C33" s="423"/>
      <c r="D33" s="423"/>
      <c r="E33" s="424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25" t="s">
        <v>185</v>
      </c>
      <c r="C34" s="426"/>
      <c r="D34" s="426"/>
      <c r="E34" s="427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5.75" hidden="1" thickBot="1">
      <c r="B35" s="419"/>
      <c r="C35" s="420"/>
      <c r="D35" s="420"/>
      <c r="E35" s="421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5.7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5">
      <c r="B39" s="416" t="s">
        <v>0</v>
      </c>
      <c r="C39" s="417"/>
      <c r="D39" s="417"/>
      <c r="E39" s="418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5">
      <c r="B40" s="416" t="s">
        <v>102</v>
      </c>
      <c r="C40" s="417"/>
      <c r="D40" s="417"/>
      <c r="E40" s="418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5">
      <c r="B41" s="416" t="s">
        <v>103</v>
      </c>
      <c r="C41" s="417"/>
      <c r="D41" s="417"/>
      <c r="E41" s="418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5">
      <c r="B42" s="416" t="s">
        <v>104</v>
      </c>
      <c r="C42" s="417"/>
      <c r="D42" s="417"/>
      <c r="E42" s="418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5">
      <c r="B43" s="416" t="s">
        <v>105</v>
      </c>
      <c r="C43" s="417"/>
      <c r="D43" s="417"/>
      <c r="E43" s="418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5">
      <c r="B44" s="416" t="s">
        <v>106</v>
      </c>
      <c r="C44" s="417"/>
      <c r="D44" s="417"/>
      <c r="E44" s="418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5">
      <c r="B45" s="416" t="s">
        <v>107</v>
      </c>
      <c r="C45" s="417"/>
      <c r="D45" s="417"/>
      <c r="E45" s="418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5">
      <c r="B46" s="416" t="s">
        <v>108</v>
      </c>
      <c r="C46" s="417"/>
      <c r="D46" s="417"/>
      <c r="E46" s="418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5">
      <c r="B47" s="416"/>
      <c r="C47" s="417"/>
      <c r="D47" s="417"/>
      <c r="E47" s="418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5">
      <c r="B48" s="416"/>
      <c r="C48" s="417"/>
      <c r="D48" s="417"/>
      <c r="E48" s="418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5">
      <c r="B49" s="416"/>
      <c r="C49" s="417"/>
      <c r="D49" s="417"/>
      <c r="E49" s="418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5">
      <c r="B50" s="416"/>
      <c r="C50" s="417"/>
      <c r="D50" s="417"/>
      <c r="E50" s="418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5">
      <c r="B51" s="416"/>
      <c r="C51" s="417"/>
      <c r="D51" s="417"/>
      <c r="E51" s="418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5">
      <c r="B52" s="416"/>
      <c r="C52" s="417"/>
      <c r="D52" s="417"/>
      <c r="E52" s="418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5">
      <c r="B53" s="416"/>
      <c r="C53" s="417"/>
      <c r="D53" s="417"/>
      <c r="E53" s="418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5">
      <c r="B54" s="416"/>
      <c r="C54" s="417"/>
      <c r="D54" s="417"/>
      <c r="E54" s="418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5">
      <c r="B55" s="416"/>
      <c r="C55" s="417"/>
      <c r="D55" s="417"/>
      <c r="E55" s="418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5">
      <c r="B56" s="416"/>
      <c r="C56" s="417"/>
      <c r="D56" s="417"/>
      <c r="E56" s="418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5">
      <c r="B57" s="416"/>
      <c r="C57" s="417"/>
      <c r="D57" s="417"/>
      <c r="E57" s="418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5">
      <c r="B58" s="416"/>
      <c r="C58" s="417"/>
      <c r="D58" s="417"/>
      <c r="E58" s="418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5">
      <c r="B59" s="416"/>
      <c r="C59" s="417"/>
      <c r="D59" s="417"/>
      <c r="E59" s="418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5">
      <c r="B60" s="416"/>
      <c r="C60" s="417"/>
      <c r="D60" s="417"/>
      <c r="E60" s="418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5">
      <c r="B61" s="416"/>
      <c r="C61" s="417"/>
      <c r="D61" s="417"/>
      <c r="E61" s="418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5">
      <c r="B62" s="416"/>
      <c r="C62" s="417"/>
      <c r="D62" s="417"/>
      <c r="E62" s="418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5">
      <c r="B63" s="416"/>
      <c r="C63" s="417"/>
      <c r="D63" s="417"/>
      <c r="E63" s="418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5">
      <c r="B64" s="416"/>
      <c r="C64" s="417"/>
      <c r="D64" s="417"/>
      <c r="E64" s="418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5">
      <c r="B65" s="416"/>
      <c r="C65" s="417"/>
      <c r="D65" s="417"/>
      <c r="E65" s="418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5">
      <c r="B66" s="416"/>
      <c r="C66" s="417"/>
      <c r="D66" s="417"/>
      <c r="E66" s="418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5">
      <c r="B67" s="416"/>
      <c r="C67" s="417"/>
      <c r="D67" s="417"/>
      <c r="E67" s="418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5.75" thickBot="1">
      <c r="B68" s="416"/>
      <c r="C68" s="417"/>
      <c r="D68" s="417"/>
      <c r="E68" s="418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5.75" hidden="1" thickBot="1">
      <c r="B69" s="416"/>
      <c r="C69" s="417"/>
      <c r="D69" s="417"/>
      <c r="E69" s="418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21:E21"/>
    <mergeCell ref="B2:B5"/>
    <mergeCell ref="I2:I5"/>
    <mergeCell ref="M2:M5"/>
    <mergeCell ref="B18:E18"/>
    <mergeCell ref="B19:E19"/>
    <mergeCell ref="B20:E20"/>
    <mergeCell ref="Q2:Q5"/>
    <mergeCell ref="U2:U5"/>
    <mergeCell ref="V2:V5"/>
    <mergeCell ref="AA2:AA5"/>
    <mergeCell ref="AE2:AE5"/>
    <mergeCell ref="AI2:AI5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AR12:AT12"/>
    <mergeCell ref="AU12:AU14"/>
    <mergeCell ref="AR13:AR15"/>
    <mergeCell ref="AS13:AS15"/>
    <mergeCell ref="AT13:AT14"/>
    <mergeCell ref="B22:E22"/>
    <mergeCell ref="B30:E30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</mergeCells>
  <conditionalFormatting sqref="D15">
    <cfRule type="cellIs" priority="22" dxfId="137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7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8.796875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4" t="s">
        <v>61</v>
      </c>
      <c r="C2" s="148"/>
      <c r="D2" s="149"/>
      <c r="E2" s="149"/>
      <c r="F2" s="150"/>
      <c r="G2" s="150"/>
      <c r="H2" s="150"/>
      <c r="I2" s="372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72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72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72" t="str">
        <f>"Wciśnij |+| lub |-| na górze i rozwiń lub zwiń               IV kwartał "&amp;U14</f>
        <v>Wciśnij |+| lub |-| na górze i rozwiń lub zwiń               IV kwartał 2014</v>
      </c>
      <c r="V2" s="372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72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72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72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72" t="str">
        <f>"Wciśnij |+| lub |-| na górze i rozwiń lub zwiń               IV kwartał "&amp;AM14</f>
        <v>Wciśnij |+| lub |-| na górze i rozwiń lub zwiń               IV kwartał 2014</v>
      </c>
      <c r="AN2" s="372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5"/>
      <c r="C3" s="186"/>
      <c r="D3" s="200" t="s">
        <v>47</v>
      </c>
      <c r="E3" s="156"/>
      <c r="F3" s="157"/>
      <c r="G3" s="157"/>
      <c r="H3" s="157"/>
      <c r="I3" s="373"/>
      <c r="J3" s="201"/>
      <c r="K3" s="201"/>
      <c r="L3" s="201"/>
      <c r="M3" s="373"/>
      <c r="N3" s="201"/>
      <c r="O3" s="201"/>
      <c r="P3" s="201"/>
      <c r="Q3" s="373"/>
      <c r="R3" s="201"/>
      <c r="S3" s="201"/>
      <c r="T3" s="201"/>
      <c r="U3" s="373"/>
      <c r="V3" s="375"/>
      <c r="W3" s="201"/>
      <c r="X3" s="201"/>
      <c r="Y3" s="201"/>
      <c r="Z3" s="201"/>
      <c r="AA3" s="373"/>
      <c r="AB3" s="201"/>
      <c r="AC3" s="201"/>
      <c r="AD3" s="201"/>
      <c r="AE3" s="373"/>
      <c r="AF3" s="201"/>
      <c r="AG3" s="201"/>
      <c r="AH3" s="201"/>
      <c r="AI3" s="373"/>
      <c r="AJ3" s="201"/>
      <c r="AK3" s="201"/>
      <c r="AL3" s="201"/>
      <c r="AM3" s="373"/>
      <c r="AN3" s="373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5"/>
      <c r="C4" s="186"/>
      <c r="D4" s="175"/>
      <c r="E4" s="156"/>
      <c r="F4" s="157"/>
      <c r="G4" s="157"/>
      <c r="H4" s="157"/>
      <c r="I4" s="373"/>
      <c r="J4" s="201"/>
      <c r="K4" s="201"/>
      <c r="L4" s="201"/>
      <c r="M4" s="373"/>
      <c r="N4" s="201"/>
      <c r="O4" s="201"/>
      <c r="P4" s="201"/>
      <c r="Q4" s="373"/>
      <c r="R4" s="201"/>
      <c r="S4" s="201"/>
      <c r="T4" s="201"/>
      <c r="U4" s="373"/>
      <c r="V4" s="375"/>
      <c r="W4" s="201"/>
      <c r="X4" s="201"/>
      <c r="Y4" s="201"/>
      <c r="Z4" s="201"/>
      <c r="AA4" s="373"/>
      <c r="AB4" s="201"/>
      <c r="AC4" s="201"/>
      <c r="AD4" s="201"/>
      <c r="AE4" s="373"/>
      <c r="AF4" s="201"/>
      <c r="AG4" s="201"/>
      <c r="AH4" s="201"/>
      <c r="AI4" s="373"/>
      <c r="AJ4" s="201"/>
      <c r="AK4" s="201"/>
      <c r="AL4" s="201"/>
      <c r="AM4" s="373"/>
      <c r="AN4" s="373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6"/>
      <c r="C5" s="156"/>
      <c r="D5" s="199" t="s">
        <v>98</v>
      </c>
      <c r="E5" s="156"/>
      <c r="F5" s="157"/>
      <c r="G5" s="157"/>
      <c r="H5" s="157"/>
      <c r="I5" s="374"/>
      <c r="J5" s="201"/>
      <c r="K5" s="201"/>
      <c r="L5" s="201"/>
      <c r="M5" s="374"/>
      <c r="N5" s="201"/>
      <c r="O5" s="201"/>
      <c r="P5" s="201"/>
      <c r="Q5" s="374"/>
      <c r="R5" s="201"/>
      <c r="S5" s="201"/>
      <c r="T5" s="201"/>
      <c r="U5" s="374"/>
      <c r="V5" s="376"/>
      <c r="W5" s="201"/>
      <c r="X5" s="201"/>
      <c r="Y5" s="201"/>
      <c r="Z5" s="201"/>
      <c r="AA5" s="374"/>
      <c r="AB5" s="201"/>
      <c r="AC5" s="201"/>
      <c r="AD5" s="201"/>
      <c r="AE5" s="374"/>
      <c r="AF5" s="201"/>
      <c r="AG5" s="201"/>
      <c r="AH5" s="201"/>
      <c r="AI5" s="374"/>
      <c r="AJ5" s="201"/>
      <c r="AK5" s="201"/>
      <c r="AL5" s="201"/>
      <c r="AM5" s="374"/>
      <c r="AN5" s="374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.75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34" t="str">
        <f>'Lista projektów'!C26</f>
        <v>Stworzenie poematu na cześć drogowców </v>
      </c>
      <c r="C10" s="435"/>
      <c r="D10" s="435"/>
      <c r="E10" s="436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39" t="s">
        <v>16</v>
      </c>
      <c r="C12" s="440"/>
      <c r="D12" s="176" t="str">
        <f>'Lista projektów'!$F$26</f>
        <v>Styczeń</v>
      </c>
      <c r="E12" s="177">
        <f>'Lista projektów'!G26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52" t="s">
        <v>109</v>
      </c>
      <c r="AQ12" s="36"/>
      <c r="AR12" s="455" t="s">
        <v>110</v>
      </c>
      <c r="AS12" s="456"/>
      <c r="AT12" s="457"/>
      <c r="AU12" s="447" t="s">
        <v>112</v>
      </c>
    </row>
    <row r="13" spans="2:47" ht="15" customHeight="1">
      <c r="B13" s="439" t="s">
        <v>17</v>
      </c>
      <c r="C13" s="440"/>
      <c r="D13" s="176" t="str">
        <f>'Lista projektów'!I26</f>
        <v>Grudzień</v>
      </c>
      <c r="E13" s="177">
        <f>'Lista projektów'!J26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53"/>
      <c r="AQ13" s="36"/>
      <c r="AR13" s="449" t="s">
        <v>114</v>
      </c>
      <c r="AS13" s="460" t="s">
        <v>111</v>
      </c>
      <c r="AT13" s="458" t="s">
        <v>113</v>
      </c>
      <c r="AU13" s="448"/>
    </row>
    <row r="14" spans="1:47" s="43" customFormat="1" ht="15" customHeight="1">
      <c r="A14" s="87"/>
      <c r="B14" s="439" t="s">
        <v>44</v>
      </c>
      <c r="C14" s="440"/>
      <c r="D14" s="437" t="str">
        <f>'Lista projektów'!D26</f>
        <v>Filip Mickiewicz</v>
      </c>
      <c r="E14" s="438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53"/>
      <c r="AQ14" s="36"/>
      <c r="AR14" s="450"/>
      <c r="AS14" s="461"/>
      <c r="AT14" s="459"/>
      <c r="AU14" s="448"/>
    </row>
    <row r="15" spans="1:47" s="44" customFormat="1" ht="15" customHeight="1" thickBot="1">
      <c r="A15" s="88"/>
      <c r="B15" s="439" t="str">
        <f>'Lista projektów'!Z7</f>
        <v>Czy projekt został zakończony?</v>
      </c>
      <c r="C15" s="440"/>
      <c r="D15" s="187" t="s">
        <v>35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54"/>
      <c r="AQ15" s="36"/>
      <c r="AR15" s="451"/>
      <c r="AS15" s="46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5.7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5">
      <c r="B18" s="419" t="s">
        <v>180</v>
      </c>
      <c r="C18" s="420"/>
      <c r="D18" s="420"/>
      <c r="E18" s="421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463">
        <f t="shared" si="4"/>
      </c>
    </row>
    <row r="19" spans="2:47" ht="15">
      <c r="B19" s="419" t="s">
        <v>180</v>
      </c>
      <c r="C19" s="420"/>
      <c r="D19" s="420"/>
      <c r="E19" s="421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463" t="str">
        <f t="shared" si="4"/>
        <v>Brak przychodów !!!</v>
      </c>
    </row>
    <row r="20" spans="2:47" ht="15" customHeight="1" thickBot="1">
      <c r="B20" s="428" t="s">
        <v>180</v>
      </c>
      <c r="C20" s="429"/>
      <c r="D20" s="429"/>
      <c r="E20" s="430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464" t="str">
        <f t="shared" si="4"/>
        <v>Wyższe przychody !!!</v>
      </c>
    </row>
    <row r="21" spans="1:47" s="263" customFormat="1" ht="20.25" customHeight="1" thickBot="1">
      <c r="A21" s="252"/>
      <c r="B21" s="425" t="s">
        <v>181</v>
      </c>
      <c r="C21" s="426"/>
      <c r="D21" s="426"/>
      <c r="E21" s="427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465" t="str">
        <f t="shared" si="4"/>
        <v>Wyższe przychody !!!</v>
      </c>
    </row>
    <row r="22" spans="2:47" ht="15" customHeight="1">
      <c r="B22" s="431" t="s">
        <v>180</v>
      </c>
      <c r="C22" s="432"/>
      <c r="D22" s="432"/>
      <c r="E22" s="433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5">
      <c r="B23" s="413" t="s">
        <v>180</v>
      </c>
      <c r="C23" s="414"/>
      <c r="D23" s="414"/>
      <c r="E23" s="415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5.75" thickBot="1">
      <c r="B24" s="413" t="s">
        <v>180</v>
      </c>
      <c r="C24" s="414"/>
      <c r="D24" s="414"/>
      <c r="E24" s="415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22" t="s">
        <v>182</v>
      </c>
      <c r="C25" s="423"/>
      <c r="D25" s="423"/>
      <c r="E25" s="424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5">
      <c r="B26" s="413" t="s">
        <v>180</v>
      </c>
      <c r="C26" s="414"/>
      <c r="D26" s="414"/>
      <c r="E26" s="415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5">
      <c r="B27" s="413" t="s">
        <v>180</v>
      </c>
      <c r="C27" s="414"/>
      <c r="D27" s="414"/>
      <c r="E27" s="415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5.75" thickBot="1">
      <c r="B28" s="413" t="s">
        <v>180</v>
      </c>
      <c r="C28" s="414"/>
      <c r="D28" s="414"/>
      <c r="E28" s="415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22" t="s">
        <v>183</v>
      </c>
      <c r="C29" s="423"/>
      <c r="D29" s="423"/>
      <c r="E29" s="424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5">
      <c r="B30" s="413" t="s">
        <v>180</v>
      </c>
      <c r="C30" s="414"/>
      <c r="D30" s="414"/>
      <c r="E30" s="415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5">
      <c r="B31" s="413" t="s">
        <v>180</v>
      </c>
      <c r="C31" s="414"/>
      <c r="D31" s="414"/>
      <c r="E31" s="415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5.75" thickBot="1">
      <c r="B32" s="413" t="s">
        <v>180</v>
      </c>
      <c r="C32" s="414"/>
      <c r="D32" s="414"/>
      <c r="E32" s="415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22" t="s">
        <v>184</v>
      </c>
      <c r="C33" s="423"/>
      <c r="D33" s="423"/>
      <c r="E33" s="424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25" t="s">
        <v>185</v>
      </c>
      <c r="C34" s="426"/>
      <c r="D34" s="426"/>
      <c r="E34" s="427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5.75" hidden="1" thickBot="1">
      <c r="B35" s="419"/>
      <c r="C35" s="420"/>
      <c r="D35" s="420"/>
      <c r="E35" s="421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5.7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5">
      <c r="B39" s="416" t="s">
        <v>0</v>
      </c>
      <c r="C39" s="417"/>
      <c r="D39" s="417"/>
      <c r="E39" s="418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5">
      <c r="B40" s="416" t="s">
        <v>102</v>
      </c>
      <c r="C40" s="417"/>
      <c r="D40" s="417"/>
      <c r="E40" s="418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5">
      <c r="B41" s="416" t="s">
        <v>103</v>
      </c>
      <c r="C41" s="417"/>
      <c r="D41" s="417"/>
      <c r="E41" s="418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5">
      <c r="B42" s="416" t="s">
        <v>104</v>
      </c>
      <c r="C42" s="417"/>
      <c r="D42" s="417"/>
      <c r="E42" s="418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5">
      <c r="B43" s="416" t="s">
        <v>105</v>
      </c>
      <c r="C43" s="417"/>
      <c r="D43" s="417"/>
      <c r="E43" s="418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5">
      <c r="B44" s="416" t="s">
        <v>106</v>
      </c>
      <c r="C44" s="417"/>
      <c r="D44" s="417"/>
      <c r="E44" s="418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5">
      <c r="B45" s="416" t="s">
        <v>107</v>
      </c>
      <c r="C45" s="417"/>
      <c r="D45" s="417"/>
      <c r="E45" s="418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5">
      <c r="B46" s="416" t="s">
        <v>108</v>
      </c>
      <c r="C46" s="417"/>
      <c r="D46" s="417"/>
      <c r="E46" s="418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5">
      <c r="B47" s="416"/>
      <c r="C47" s="417"/>
      <c r="D47" s="417"/>
      <c r="E47" s="418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5">
      <c r="B48" s="416"/>
      <c r="C48" s="417"/>
      <c r="D48" s="417"/>
      <c r="E48" s="418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5">
      <c r="B49" s="416"/>
      <c r="C49" s="417"/>
      <c r="D49" s="417"/>
      <c r="E49" s="418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5">
      <c r="B50" s="416"/>
      <c r="C50" s="417"/>
      <c r="D50" s="417"/>
      <c r="E50" s="418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5">
      <c r="B51" s="416"/>
      <c r="C51" s="417"/>
      <c r="D51" s="417"/>
      <c r="E51" s="418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5">
      <c r="B52" s="416"/>
      <c r="C52" s="417"/>
      <c r="D52" s="417"/>
      <c r="E52" s="418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5">
      <c r="B53" s="416"/>
      <c r="C53" s="417"/>
      <c r="D53" s="417"/>
      <c r="E53" s="418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5">
      <c r="B54" s="416"/>
      <c r="C54" s="417"/>
      <c r="D54" s="417"/>
      <c r="E54" s="418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5">
      <c r="B55" s="416"/>
      <c r="C55" s="417"/>
      <c r="D55" s="417"/>
      <c r="E55" s="418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5">
      <c r="B56" s="416"/>
      <c r="C56" s="417"/>
      <c r="D56" s="417"/>
      <c r="E56" s="418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5">
      <c r="B57" s="416"/>
      <c r="C57" s="417"/>
      <c r="D57" s="417"/>
      <c r="E57" s="418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5">
      <c r="B58" s="416"/>
      <c r="C58" s="417"/>
      <c r="D58" s="417"/>
      <c r="E58" s="418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5">
      <c r="B59" s="416"/>
      <c r="C59" s="417"/>
      <c r="D59" s="417"/>
      <c r="E59" s="418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5">
      <c r="B60" s="416"/>
      <c r="C60" s="417"/>
      <c r="D60" s="417"/>
      <c r="E60" s="418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5">
      <c r="B61" s="416"/>
      <c r="C61" s="417"/>
      <c r="D61" s="417"/>
      <c r="E61" s="418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5">
      <c r="B62" s="416"/>
      <c r="C62" s="417"/>
      <c r="D62" s="417"/>
      <c r="E62" s="418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5">
      <c r="B63" s="416"/>
      <c r="C63" s="417"/>
      <c r="D63" s="417"/>
      <c r="E63" s="418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5">
      <c r="B64" s="416"/>
      <c r="C64" s="417"/>
      <c r="D64" s="417"/>
      <c r="E64" s="418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5">
      <c r="B65" s="416"/>
      <c r="C65" s="417"/>
      <c r="D65" s="417"/>
      <c r="E65" s="418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5">
      <c r="B66" s="416"/>
      <c r="C66" s="417"/>
      <c r="D66" s="417"/>
      <c r="E66" s="418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5">
      <c r="B67" s="416"/>
      <c r="C67" s="417"/>
      <c r="D67" s="417"/>
      <c r="E67" s="418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5.75" thickBot="1">
      <c r="B68" s="416"/>
      <c r="C68" s="417"/>
      <c r="D68" s="417"/>
      <c r="E68" s="418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5.75" hidden="1" thickBot="1">
      <c r="B69" s="416"/>
      <c r="C69" s="417"/>
      <c r="D69" s="417"/>
      <c r="E69" s="418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21:E21"/>
    <mergeCell ref="B2:B5"/>
    <mergeCell ref="I2:I5"/>
    <mergeCell ref="M2:M5"/>
    <mergeCell ref="B18:E18"/>
    <mergeCell ref="B19:E19"/>
    <mergeCell ref="B20:E20"/>
    <mergeCell ref="Q2:Q5"/>
    <mergeCell ref="U2:U5"/>
    <mergeCell ref="V2:V5"/>
    <mergeCell ref="AA2:AA5"/>
    <mergeCell ref="AE2:AE5"/>
    <mergeCell ref="AI2:AI5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AR12:AT12"/>
    <mergeCell ref="AU12:AU14"/>
    <mergeCell ref="AR13:AR15"/>
    <mergeCell ref="AS13:AS15"/>
    <mergeCell ref="AT13:AT14"/>
    <mergeCell ref="B22:E22"/>
    <mergeCell ref="B30:E30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</mergeCells>
  <conditionalFormatting sqref="D15">
    <cfRule type="cellIs" priority="22" dxfId="137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7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D5" sqref="D5"/>
    </sheetView>
  </sheetViews>
  <sheetFormatPr defaultColWidth="8.796875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4" t="s">
        <v>61</v>
      </c>
      <c r="C2" s="148"/>
      <c r="D2" s="149"/>
      <c r="E2" s="149"/>
      <c r="F2" s="150"/>
      <c r="G2" s="150"/>
      <c r="H2" s="150"/>
      <c r="I2" s="372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72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72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72" t="str">
        <f>"Wciśnij |+| lub |-| na górze i rozwiń lub zwiń               IV kwartał "&amp;U14</f>
        <v>Wciśnij |+| lub |-| na górze i rozwiń lub zwiń               IV kwartał 2014</v>
      </c>
      <c r="V2" s="372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72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72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72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72" t="str">
        <f>"Wciśnij |+| lub |-| na górze i rozwiń lub zwiń               IV kwartał "&amp;AM14</f>
        <v>Wciśnij |+| lub |-| na górze i rozwiń lub zwiń               IV kwartał 2014</v>
      </c>
      <c r="AN2" s="372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5"/>
      <c r="C3" s="186"/>
      <c r="D3" s="200" t="s">
        <v>47</v>
      </c>
      <c r="E3" s="156"/>
      <c r="F3" s="157"/>
      <c r="G3" s="157"/>
      <c r="H3" s="157"/>
      <c r="I3" s="373"/>
      <c r="J3" s="201"/>
      <c r="K3" s="201"/>
      <c r="L3" s="201"/>
      <c r="M3" s="373"/>
      <c r="N3" s="201"/>
      <c r="O3" s="201"/>
      <c r="P3" s="201"/>
      <c r="Q3" s="373"/>
      <c r="R3" s="201"/>
      <c r="S3" s="201"/>
      <c r="T3" s="201"/>
      <c r="U3" s="373"/>
      <c r="V3" s="375"/>
      <c r="W3" s="201"/>
      <c r="X3" s="201"/>
      <c r="Y3" s="201"/>
      <c r="Z3" s="201"/>
      <c r="AA3" s="373"/>
      <c r="AB3" s="201"/>
      <c r="AC3" s="201"/>
      <c r="AD3" s="201"/>
      <c r="AE3" s="373"/>
      <c r="AF3" s="201"/>
      <c r="AG3" s="201"/>
      <c r="AH3" s="201"/>
      <c r="AI3" s="373"/>
      <c r="AJ3" s="201"/>
      <c r="AK3" s="201"/>
      <c r="AL3" s="201"/>
      <c r="AM3" s="373"/>
      <c r="AN3" s="373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5"/>
      <c r="C4" s="186"/>
      <c r="D4" s="175"/>
      <c r="E4" s="156"/>
      <c r="F4" s="157"/>
      <c r="G4" s="157"/>
      <c r="H4" s="157"/>
      <c r="I4" s="373"/>
      <c r="J4" s="201"/>
      <c r="K4" s="201"/>
      <c r="L4" s="201"/>
      <c r="M4" s="373"/>
      <c r="N4" s="201"/>
      <c r="O4" s="201"/>
      <c r="P4" s="201"/>
      <c r="Q4" s="373"/>
      <c r="R4" s="201"/>
      <c r="S4" s="201"/>
      <c r="T4" s="201"/>
      <c r="U4" s="373"/>
      <c r="V4" s="375"/>
      <c r="W4" s="201"/>
      <c r="X4" s="201"/>
      <c r="Y4" s="201"/>
      <c r="Z4" s="201"/>
      <c r="AA4" s="373"/>
      <c r="AB4" s="201"/>
      <c r="AC4" s="201"/>
      <c r="AD4" s="201"/>
      <c r="AE4" s="373"/>
      <c r="AF4" s="201"/>
      <c r="AG4" s="201"/>
      <c r="AH4" s="201"/>
      <c r="AI4" s="373"/>
      <c r="AJ4" s="201"/>
      <c r="AK4" s="201"/>
      <c r="AL4" s="201"/>
      <c r="AM4" s="373"/>
      <c r="AN4" s="373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6"/>
      <c r="C5" s="156"/>
      <c r="D5" s="199" t="s">
        <v>98</v>
      </c>
      <c r="E5" s="156"/>
      <c r="F5" s="157"/>
      <c r="G5" s="157"/>
      <c r="H5" s="157"/>
      <c r="I5" s="374"/>
      <c r="J5" s="201"/>
      <c r="K5" s="201"/>
      <c r="L5" s="201"/>
      <c r="M5" s="374"/>
      <c r="N5" s="201"/>
      <c r="O5" s="201"/>
      <c r="P5" s="201"/>
      <c r="Q5" s="374"/>
      <c r="R5" s="201"/>
      <c r="S5" s="201"/>
      <c r="T5" s="201"/>
      <c r="U5" s="374"/>
      <c r="V5" s="376"/>
      <c r="W5" s="201"/>
      <c r="X5" s="201"/>
      <c r="Y5" s="201"/>
      <c r="Z5" s="201"/>
      <c r="AA5" s="374"/>
      <c r="AB5" s="201"/>
      <c r="AC5" s="201"/>
      <c r="AD5" s="201"/>
      <c r="AE5" s="374"/>
      <c r="AF5" s="201"/>
      <c r="AG5" s="201"/>
      <c r="AH5" s="201"/>
      <c r="AI5" s="374"/>
      <c r="AJ5" s="201"/>
      <c r="AK5" s="201"/>
      <c r="AL5" s="201"/>
      <c r="AM5" s="374"/>
      <c r="AN5" s="374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.75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34" t="str">
        <f>'Lista projektów'!C28</f>
        <v>Stworzenie kontrpoematu na cześć drogowców</v>
      </c>
      <c r="C10" s="435"/>
      <c r="D10" s="435"/>
      <c r="E10" s="436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39" t="s">
        <v>16</v>
      </c>
      <c r="C12" s="440"/>
      <c r="D12" s="176" t="str">
        <f>'Lista projektów'!$F$28</f>
        <v>Styczeń</v>
      </c>
      <c r="E12" s="177">
        <f>'Lista projektów'!G28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52" t="s">
        <v>109</v>
      </c>
      <c r="AQ12" s="36"/>
      <c r="AR12" s="455" t="s">
        <v>110</v>
      </c>
      <c r="AS12" s="456"/>
      <c r="AT12" s="457"/>
      <c r="AU12" s="447" t="s">
        <v>112</v>
      </c>
    </row>
    <row r="13" spans="2:47" ht="15" customHeight="1">
      <c r="B13" s="439" t="s">
        <v>17</v>
      </c>
      <c r="C13" s="440"/>
      <c r="D13" s="176" t="str">
        <f>'Lista projektów'!I28</f>
        <v>Grudzień</v>
      </c>
      <c r="E13" s="177">
        <f>'Lista projektów'!J28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53"/>
      <c r="AQ13" s="36"/>
      <c r="AR13" s="449" t="s">
        <v>114</v>
      </c>
      <c r="AS13" s="460" t="s">
        <v>111</v>
      </c>
      <c r="AT13" s="458" t="s">
        <v>113</v>
      </c>
      <c r="AU13" s="448"/>
    </row>
    <row r="14" spans="1:47" s="43" customFormat="1" ht="15" customHeight="1">
      <c r="A14" s="87"/>
      <c r="B14" s="439" t="s">
        <v>44</v>
      </c>
      <c r="C14" s="440"/>
      <c r="D14" s="437" t="str">
        <f>'Lista projektów'!D28</f>
        <v>Erazm Słowacki</v>
      </c>
      <c r="E14" s="438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53"/>
      <c r="AQ14" s="36"/>
      <c r="AR14" s="450"/>
      <c r="AS14" s="461"/>
      <c r="AT14" s="459"/>
      <c r="AU14" s="448"/>
    </row>
    <row r="15" spans="1:47" s="44" customFormat="1" ht="15" customHeight="1" thickBot="1">
      <c r="A15" s="88"/>
      <c r="B15" s="439" t="str">
        <f>'Lista projektów'!Z7</f>
        <v>Czy projekt został zakończony?</v>
      </c>
      <c r="C15" s="440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54"/>
      <c r="AQ15" s="36"/>
      <c r="AR15" s="451"/>
      <c r="AS15" s="46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5.7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5">
      <c r="B18" s="419" t="s">
        <v>180</v>
      </c>
      <c r="C18" s="420"/>
      <c r="D18" s="420"/>
      <c r="E18" s="421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463">
        <f t="shared" si="4"/>
      </c>
    </row>
    <row r="19" spans="2:47" ht="15">
      <c r="B19" s="419" t="s">
        <v>180</v>
      </c>
      <c r="C19" s="420"/>
      <c r="D19" s="420"/>
      <c r="E19" s="421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463" t="str">
        <f t="shared" si="4"/>
        <v>Brak przychodów !!!</v>
      </c>
    </row>
    <row r="20" spans="2:47" ht="15" customHeight="1" thickBot="1">
      <c r="B20" s="428" t="s">
        <v>180</v>
      </c>
      <c r="C20" s="429"/>
      <c r="D20" s="429"/>
      <c r="E20" s="430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464" t="str">
        <f t="shared" si="4"/>
        <v>Wyższe przychody !!!</v>
      </c>
    </row>
    <row r="21" spans="1:47" s="263" customFormat="1" ht="20.25" customHeight="1" thickBot="1">
      <c r="A21" s="252"/>
      <c r="B21" s="425" t="s">
        <v>181</v>
      </c>
      <c r="C21" s="426"/>
      <c r="D21" s="426"/>
      <c r="E21" s="427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465" t="str">
        <f t="shared" si="4"/>
        <v>Wyższe przychody !!!</v>
      </c>
    </row>
    <row r="22" spans="2:47" ht="15" customHeight="1">
      <c r="B22" s="431" t="s">
        <v>180</v>
      </c>
      <c r="C22" s="432"/>
      <c r="D22" s="432"/>
      <c r="E22" s="433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5">
      <c r="B23" s="413" t="s">
        <v>180</v>
      </c>
      <c r="C23" s="414"/>
      <c r="D23" s="414"/>
      <c r="E23" s="415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5.75" thickBot="1">
      <c r="B24" s="413" t="s">
        <v>180</v>
      </c>
      <c r="C24" s="414"/>
      <c r="D24" s="414"/>
      <c r="E24" s="415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22" t="s">
        <v>182</v>
      </c>
      <c r="C25" s="423"/>
      <c r="D25" s="423"/>
      <c r="E25" s="424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5">
      <c r="B26" s="413" t="s">
        <v>180</v>
      </c>
      <c r="C26" s="414"/>
      <c r="D26" s="414"/>
      <c r="E26" s="415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5">
      <c r="B27" s="413" t="s">
        <v>180</v>
      </c>
      <c r="C27" s="414"/>
      <c r="D27" s="414"/>
      <c r="E27" s="415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5.75" thickBot="1">
      <c r="B28" s="413" t="s">
        <v>180</v>
      </c>
      <c r="C28" s="414"/>
      <c r="D28" s="414"/>
      <c r="E28" s="415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22" t="s">
        <v>183</v>
      </c>
      <c r="C29" s="423"/>
      <c r="D29" s="423"/>
      <c r="E29" s="424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5">
      <c r="B30" s="413" t="s">
        <v>180</v>
      </c>
      <c r="C30" s="414"/>
      <c r="D30" s="414"/>
      <c r="E30" s="415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5">
      <c r="B31" s="413" t="s">
        <v>180</v>
      </c>
      <c r="C31" s="414"/>
      <c r="D31" s="414"/>
      <c r="E31" s="415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5.75" thickBot="1">
      <c r="B32" s="413" t="s">
        <v>180</v>
      </c>
      <c r="C32" s="414"/>
      <c r="D32" s="414"/>
      <c r="E32" s="415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22" t="s">
        <v>184</v>
      </c>
      <c r="C33" s="423"/>
      <c r="D33" s="423"/>
      <c r="E33" s="424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25" t="s">
        <v>185</v>
      </c>
      <c r="C34" s="426"/>
      <c r="D34" s="426"/>
      <c r="E34" s="427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5.75" hidden="1" thickBot="1">
      <c r="B35" s="419"/>
      <c r="C35" s="420"/>
      <c r="D35" s="420"/>
      <c r="E35" s="421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5.7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5">
      <c r="B39" s="416" t="s">
        <v>0</v>
      </c>
      <c r="C39" s="417"/>
      <c r="D39" s="417"/>
      <c r="E39" s="418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5">
      <c r="B40" s="416" t="s">
        <v>102</v>
      </c>
      <c r="C40" s="417"/>
      <c r="D40" s="417"/>
      <c r="E40" s="418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5">
      <c r="B41" s="416" t="s">
        <v>103</v>
      </c>
      <c r="C41" s="417"/>
      <c r="D41" s="417"/>
      <c r="E41" s="418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5">
      <c r="B42" s="416" t="s">
        <v>104</v>
      </c>
      <c r="C42" s="417"/>
      <c r="D42" s="417"/>
      <c r="E42" s="418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5">
      <c r="B43" s="416" t="s">
        <v>105</v>
      </c>
      <c r="C43" s="417"/>
      <c r="D43" s="417"/>
      <c r="E43" s="418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5">
      <c r="B44" s="416" t="s">
        <v>106</v>
      </c>
      <c r="C44" s="417"/>
      <c r="D44" s="417"/>
      <c r="E44" s="418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5">
      <c r="B45" s="416" t="s">
        <v>107</v>
      </c>
      <c r="C45" s="417"/>
      <c r="D45" s="417"/>
      <c r="E45" s="418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5">
      <c r="B46" s="416" t="s">
        <v>108</v>
      </c>
      <c r="C46" s="417"/>
      <c r="D46" s="417"/>
      <c r="E46" s="418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5">
      <c r="B47" s="416"/>
      <c r="C47" s="417"/>
      <c r="D47" s="417"/>
      <c r="E47" s="418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5">
      <c r="B48" s="416"/>
      <c r="C48" s="417"/>
      <c r="D48" s="417"/>
      <c r="E48" s="418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5">
      <c r="B49" s="416"/>
      <c r="C49" s="417"/>
      <c r="D49" s="417"/>
      <c r="E49" s="418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5">
      <c r="B50" s="416"/>
      <c r="C50" s="417"/>
      <c r="D50" s="417"/>
      <c r="E50" s="418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5">
      <c r="B51" s="416"/>
      <c r="C51" s="417"/>
      <c r="D51" s="417"/>
      <c r="E51" s="418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5">
      <c r="B52" s="416"/>
      <c r="C52" s="417"/>
      <c r="D52" s="417"/>
      <c r="E52" s="418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5">
      <c r="B53" s="416"/>
      <c r="C53" s="417"/>
      <c r="D53" s="417"/>
      <c r="E53" s="418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5">
      <c r="B54" s="416"/>
      <c r="C54" s="417"/>
      <c r="D54" s="417"/>
      <c r="E54" s="418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5">
      <c r="B55" s="416"/>
      <c r="C55" s="417"/>
      <c r="D55" s="417"/>
      <c r="E55" s="418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5">
      <c r="B56" s="416"/>
      <c r="C56" s="417"/>
      <c r="D56" s="417"/>
      <c r="E56" s="418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5">
      <c r="B57" s="416"/>
      <c r="C57" s="417"/>
      <c r="D57" s="417"/>
      <c r="E57" s="418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5">
      <c r="B58" s="416"/>
      <c r="C58" s="417"/>
      <c r="D58" s="417"/>
      <c r="E58" s="418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5">
      <c r="B59" s="416"/>
      <c r="C59" s="417"/>
      <c r="D59" s="417"/>
      <c r="E59" s="418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5">
      <c r="B60" s="416"/>
      <c r="C60" s="417"/>
      <c r="D60" s="417"/>
      <c r="E60" s="418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5">
      <c r="B61" s="416"/>
      <c r="C61" s="417"/>
      <c r="D61" s="417"/>
      <c r="E61" s="418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5">
      <c r="B62" s="416"/>
      <c r="C62" s="417"/>
      <c r="D62" s="417"/>
      <c r="E62" s="418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5">
      <c r="B63" s="416"/>
      <c r="C63" s="417"/>
      <c r="D63" s="417"/>
      <c r="E63" s="418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5">
      <c r="B64" s="416"/>
      <c r="C64" s="417"/>
      <c r="D64" s="417"/>
      <c r="E64" s="418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5">
      <c r="B65" s="416"/>
      <c r="C65" s="417"/>
      <c r="D65" s="417"/>
      <c r="E65" s="418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5">
      <c r="B66" s="416"/>
      <c r="C66" s="417"/>
      <c r="D66" s="417"/>
      <c r="E66" s="418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5">
      <c r="B67" s="416"/>
      <c r="C67" s="417"/>
      <c r="D67" s="417"/>
      <c r="E67" s="418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5.75" thickBot="1">
      <c r="B68" s="416"/>
      <c r="C68" s="417"/>
      <c r="D68" s="417"/>
      <c r="E68" s="418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5.75" hidden="1" thickBot="1">
      <c r="B69" s="416"/>
      <c r="C69" s="417"/>
      <c r="D69" s="417"/>
      <c r="E69" s="418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21:E21"/>
    <mergeCell ref="B2:B5"/>
    <mergeCell ref="I2:I5"/>
    <mergeCell ref="M2:M5"/>
    <mergeCell ref="B18:E18"/>
    <mergeCell ref="B19:E19"/>
    <mergeCell ref="B20:E20"/>
    <mergeCell ref="Q2:Q5"/>
    <mergeCell ref="U2:U5"/>
    <mergeCell ref="V2:V5"/>
    <mergeCell ref="AA2:AA5"/>
    <mergeCell ref="AE2:AE5"/>
    <mergeCell ref="AI2:AI5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AR12:AT12"/>
    <mergeCell ref="AU12:AU14"/>
    <mergeCell ref="AR13:AR15"/>
    <mergeCell ref="AS13:AS15"/>
    <mergeCell ref="AT13:AT14"/>
    <mergeCell ref="B22:E22"/>
    <mergeCell ref="B30:E30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</mergeCells>
  <conditionalFormatting sqref="D15">
    <cfRule type="cellIs" priority="22" dxfId="137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FFC000"/>
    <pageSetUpPr fitToPage="1"/>
  </sheetPr>
  <dimension ref="A1:BJ56"/>
  <sheetViews>
    <sheetView showGridLines="0" tabSelected="1" zoomScale="85" zoomScaleNormal="85" zoomScalePageLayoutView="0" workbookViewId="0" topLeftCell="A1">
      <pane xSplit="13" ySplit="9" topLeftCell="Q10" activePane="bottomRight" state="frozen"/>
      <selection pane="topLeft" activeCell="A1" sqref="A1"/>
      <selection pane="topRight" activeCell="N1" sqref="N1"/>
      <selection pane="bottomLeft" activeCell="A9" sqref="A9"/>
      <selection pane="bottomRight" activeCell="C10" sqref="C10"/>
    </sheetView>
  </sheetViews>
  <sheetFormatPr defaultColWidth="8.796875" defaultRowHeight="14.25" outlineLevelCol="1"/>
  <cols>
    <col min="1" max="1" width="1" style="29" customWidth="1"/>
    <col min="2" max="2" width="7.5" style="170" customWidth="1"/>
    <col min="3" max="3" width="38.09765625" style="29" customWidth="1"/>
    <col min="4" max="4" width="14" style="29" customWidth="1"/>
    <col min="5" max="5" width="0.4921875" style="8" customWidth="1"/>
    <col min="6" max="6" width="10.5" style="29" customWidth="1"/>
    <col min="7" max="7" width="7.69921875" style="29" customWidth="1"/>
    <col min="8" max="8" width="0.4921875" style="8" customWidth="1"/>
    <col min="9" max="9" width="10.59765625" style="29" customWidth="1"/>
    <col min="10" max="10" width="7.69921875" style="29" customWidth="1"/>
    <col min="11" max="11" width="0.4921875" style="8" customWidth="1"/>
    <col min="12" max="12" width="18.8984375" style="29" customWidth="1"/>
    <col min="13" max="13" width="4.5" style="85" customWidth="1"/>
    <col min="14" max="14" width="0.4921875" style="8" customWidth="1"/>
    <col min="15" max="16" width="11" style="165" customWidth="1"/>
    <col min="17" max="17" width="0.4921875" style="8" customWidth="1"/>
    <col min="18" max="19" width="11" style="165" customWidth="1"/>
    <col min="20" max="20" width="0.4921875" style="8" customWidth="1"/>
    <col min="21" max="23" width="11.09765625" style="165" customWidth="1"/>
    <col min="24" max="24" width="12" style="165" customWidth="1"/>
    <col min="25" max="25" width="0.4921875" style="8" customWidth="1"/>
    <col min="26" max="26" width="12" style="29" customWidth="1"/>
    <col min="27" max="33" width="13" style="8" customWidth="1"/>
    <col min="34" max="34" width="13" style="20" customWidth="1"/>
    <col min="35" max="35" width="2.3984375" style="20" customWidth="1"/>
    <col min="36" max="47" width="13" style="8" customWidth="1"/>
    <col min="48" max="48" width="13" style="20" customWidth="1"/>
    <col min="49" max="49" width="2.59765625" style="20" customWidth="1"/>
    <col min="50" max="61" width="13" style="8" customWidth="1" outlineLevel="1"/>
    <col min="62" max="62" width="13" style="20" customWidth="1" outlineLevel="1"/>
    <col min="63" max="63" width="2.59765625" style="29" customWidth="1"/>
    <col min="64" max="16384" width="9" style="29" customWidth="1"/>
  </cols>
  <sheetData>
    <row r="1" spans="2:49" ht="3.75" customHeight="1">
      <c r="B1" s="169"/>
      <c r="C1" s="160"/>
      <c r="D1" s="160"/>
      <c r="E1" s="161"/>
      <c r="F1" s="160"/>
      <c r="G1" s="160"/>
      <c r="H1" s="161"/>
      <c r="I1" s="160"/>
      <c r="J1" s="160"/>
      <c r="K1" s="161"/>
      <c r="L1" s="160"/>
      <c r="M1" s="162"/>
      <c r="N1" s="161"/>
      <c r="O1" s="163"/>
      <c r="P1" s="163"/>
      <c r="Q1" s="161"/>
      <c r="R1" s="163"/>
      <c r="S1" s="163"/>
      <c r="T1" s="161"/>
      <c r="U1" s="163"/>
      <c r="V1" s="163"/>
      <c r="W1" s="163"/>
      <c r="X1" s="163"/>
      <c r="Y1" s="161"/>
      <c r="Z1" s="160"/>
      <c r="AI1" s="19"/>
      <c r="AW1" s="19"/>
    </row>
    <row r="2" spans="2:49" ht="37.5" customHeight="1">
      <c r="B2" s="169"/>
      <c r="C2" s="160"/>
      <c r="D2" s="199" t="s">
        <v>65</v>
      </c>
      <c r="E2" s="161"/>
      <c r="F2" s="160"/>
      <c r="G2" s="160"/>
      <c r="H2" s="161"/>
      <c r="I2" s="160"/>
      <c r="J2" s="160"/>
      <c r="K2" s="161"/>
      <c r="L2" s="160"/>
      <c r="M2" s="162"/>
      <c r="N2" s="161"/>
      <c r="O2" s="163"/>
      <c r="P2" s="163"/>
      <c r="Q2" s="161"/>
      <c r="R2" s="163"/>
      <c r="S2" s="163"/>
      <c r="T2" s="161"/>
      <c r="U2" s="163"/>
      <c r="V2" s="163"/>
      <c r="W2" s="163"/>
      <c r="X2" s="163"/>
      <c r="Y2" s="161"/>
      <c r="Z2" s="160"/>
      <c r="AI2" s="19"/>
      <c r="AW2" s="19"/>
    </row>
    <row r="3" spans="2:49" ht="3.75" customHeight="1">
      <c r="B3" s="169"/>
      <c r="C3" s="160"/>
      <c r="D3" s="160"/>
      <c r="E3" s="161"/>
      <c r="F3" s="160"/>
      <c r="G3" s="160"/>
      <c r="H3" s="161"/>
      <c r="I3" s="160"/>
      <c r="J3" s="160"/>
      <c r="K3" s="161"/>
      <c r="L3" s="160"/>
      <c r="M3" s="162"/>
      <c r="N3" s="161"/>
      <c r="O3" s="163"/>
      <c r="P3" s="163"/>
      <c r="Q3" s="161"/>
      <c r="R3" s="163"/>
      <c r="S3" s="163"/>
      <c r="T3" s="161"/>
      <c r="U3" s="163"/>
      <c r="V3" s="163"/>
      <c r="W3" s="163"/>
      <c r="X3" s="163"/>
      <c r="Y3" s="161"/>
      <c r="Z3" s="160"/>
      <c r="AI3" s="19"/>
      <c r="AW3" s="19"/>
    </row>
    <row r="4" spans="2:62" ht="23.25" customHeight="1">
      <c r="B4" s="168" t="s">
        <v>33</v>
      </c>
      <c r="E4" s="12"/>
      <c r="H4" s="12"/>
      <c r="K4" s="12"/>
      <c r="L4" s="144"/>
      <c r="N4" s="12"/>
      <c r="Q4" s="12"/>
      <c r="T4" s="12"/>
      <c r="Y4" s="12"/>
      <c r="AA4" s="12"/>
      <c r="AB4" s="12"/>
      <c r="AC4" s="12"/>
      <c r="AD4" s="12"/>
      <c r="AE4" s="12"/>
      <c r="AF4" s="12"/>
      <c r="AG4" s="12"/>
      <c r="AH4" s="19"/>
      <c r="AI4" s="19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9"/>
      <c r="AW4" s="19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9"/>
    </row>
    <row r="5" spans="2:49" ht="16.5" customHeight="1">
      <c r="B5" s="303" t="str">
        <f>IF(Instrukcja!F6=0,"",Instrukcja!F6)</f>
        <v>Stowarzyszenie Zapobiegania Degradacji Infrastruktury Transportowej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191"/>
      <c r="X5" s="191"/>
      <c r="Y5" s="191"/>
      <c r="Z5" s="8"/>
      <c r="AI5" s="19"/>
      <c r="AW5" s="19"/>
    </row>
    <row r="6" spans="3:49" ht="6" customHeight="1">
      <c r="C6" s="30"/>
      <c r="D6" s="30"/>
      <c r="F6" s="116"/>
      <c r="G6" s="116"/>
      <c r="I6" s="116"/>
      <c r="J6" s="116"/>
      <c r="L6" s="83"/>
      <c r="M6" s="139"/>
      <c r="O6" s="164"/>
      <c r="P6" s="164"/>
      <c r="R6" s="164"/>
      <c r="S6" s="164"/>
      <c r="U6" s="164"/>
      <c r="V6" s="164"/>
      <c r="W6" s="164"/>
      <c r="X6" s="164"/>
      <c r="Z6" s="30"/>
      <c r="AI6" s="19"/>
      <c r="AW6" s="19"/>
    </row>
    <row r="7" spans="2:49" ht="27.75" customHeight="1">
      <c r="B7" s="290" t="s">
        <v>19</v>
      </c>
      <c r="C7" s="292" t="s">
        <v>29</v>
      </c>
      <c r="D7" s="293" t="s">
        <v>30</v>
      </c>
      <c r="F7" s="298" t="s">
        <v>50</v>
      </c>
      <c r="G7" s="298"/>
      <c r="H7" s="28"/>
      <c r="I7" s="298" t="s">
        <v>18</v>
      </c>
      <c r="J7" s="298"/>
      <c r="L7" s="299" t="s">
        <v>48</v>
      </c>
      <c r="M7" s="300"/>
      <c r="O7" s="294" t="s">
        <v>54</v>
      </c>
      <c r="P7" s="295" t="s">
        <v>55</v>
      </c>
      <c r="R7" s="296" t="s">
        <v>56</v>
      </c>
      <c r="S7" s="296" t="s">
        <v>57</v>
      </c>
      <c r="U7" s="304" t="s">
        <v>121</v>
      </c>
      <c r="V7" s="305"/>
      <c r="W7" s="305"/>
      <c r="X7" s="306"/>
      <c r="Z7" s="290" t="s">
        <v>34</v>
      </c>
      <c r="AI7" s="19"/>
      <c r="AW7" s="19"/>
    </row>
    <row r="8" spans="2:49" ht="47.25" customHeight="1">
      <c r="B8" s="291"/>
      <c r="C8" s="292"/>
      <c r="D8" s="293"/>
      <c r="E8" s="28"/>
      <c r="F8" s="33" t="s">
        <v>49</v>
      </c>
      <c r="G8" s="289" t="s">
        <v>51</v>
      </c>
      <c r="H8" s="28"/>
      <c r="I8" s="33" t="s">
        <v>49</v>
      </c>
      <c r="J8" s="33" t="s">
        <v>51</v>
      </c>
      <c r="K8" s="28"/>
      <c r="L8" s="301"/>
      <c r="M8" s="302"/>
      <c r="N8" s="28"/>
      <c r="O8" s="294"/>
      <c r="P8" s="295"/>
      <c r="Q8" s="28"/>
      <c r="R8" s="297"/>
      <c r="S8" s="297"/>
      <c r="T8" s="28"/>
      <c r="U8" s="210" t="s">
        <v>116</v>
      </c>
      <c r="V8" s="210" t="s">
        <v>117</v>
      </c>
      <c r="W8" s="210" t="s">
        <v>118</v>
      </c>
      <c r="X8" s="210" t="s">
        <v>120</v>
      </c>
      <c r="Y8" s="28"/>
      <c r="Z8" s="291"/>
      <c r="AI8" s="19"/>
      <c r="AW8" s="19"/>
    </row>
    <row r="9" spans="2:62" s="85" customFormat="1" ht="4.5" customHeight="1">
      <c r="B9" s="171"/>
      <c r="C9" s="133"/>
      <c r="D9" s="134"/>
      <c r="E9" s="127"/>
      <c r="F9" s="135"/>
      <c r="G9" s="136"/>
      <c r="H9" s="127"/>
      <c r="I9" s="135"/>
      <c r="J9" s="136"/>
      <c r="K9" s="127"/>
      <c r="L9" s="142"/>
      <c r="M9" s="132"/>
      <c r="N9" s="127"/>
      <c r="O9" s="166"/>
      <c r="P9" s="166"/>
      <c r="Q9" s="127"/>
      <c r="R9" s="166"/>
      <c r="S9" s="166"/>
      <c r="T9" s="127"/>
      <c r="U9" s="166"/>
      <c r="V9" s="166"/>
      <c r="W9" s="166"/>
      <c r="X9" s="166"/>
      <c r="Y9" s="127"/>
      <c r="Z9" s="135"/>
      <c r="AA9" s="137"/>
      <c r="AB9" s="137"/>
      <c r="AC9" s="137"/>
      <c r="AD9" s="137"/>
      <c r="AE9" s="137"/>
      <c r="AF9" s="137"/>
      <c r="AG9" s="137"/>
      <c r="AH9" s="129"/>
      <c r="AI9" s="138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29"/>
      <c r="AW9" s="138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29"/>
    </row>
    <row r="10" spans="2:49" ht="30.75" customHeight="1">
      <c r="B10" s="172" t="s">
        <v>20</v>
      </c>
      <c r="C10" s="145" t="s">
        <v>115</v>
      </c>
      <c r="D10" s="23" t="s">
        <v>168</v>
      </c>
      <c r="E10" s="32"/>
      <c r="F10" s="23" t="s">
        <v>1</v>
      </c>
      <c r="G10" s="34">
        <v>2014</v>
      </c>
      <c r="H10" s="82"/>
      <c r="I10" s="23" t="s">
        <v>12</v>
      </c>
      <c r="J10" s="34">
        <v>2014</v>
      </c>
      <c r="K10" s="82"/>
      <c r="L10" s="245" t="s">
        <v>46</v>
      </c>
      <c r="M10" s="132"/>
      <c r="N10" s="82"/>
      <c r="O10" s="174">
        <f>'P1'!$V$36</f>
        <v>56000</v>
      </c>
      <c r="P10" s="174">
        <f>'P1'!$V$70</f>
        <v>86280</v>
      </c>
      <c r="Q10" s="82"/>
      <c r="R10" s="174">
        <f>'P1'!$AN$36</f>
        <v>11160</v>
      </c>
      <c r="S10" s="174">
        <f>'P1'!$AN$70</f>
        <v>86280</v>
      </c>
      <c r="T10" s="82"/>
      <c r="U10" s="230">
        <f>IF('P1'!$AT$36&gt;0,'P1'!$AT$36,0)</f>
        <v>0</v>
      </c>
      <c r="V10" s="230">
        <f>-IF('P1'!$AT$36&lt;0,'P1'!$AT$36,0)</f>
        <v>44840</v>
      </c>
      <c r="W10" s="230">
        <f>-IF('P1'!$AT$70&lt;0,'P1'!$AT$70,0)</f>
        <v>0</v>
      </c>
      <c r="X10" s="230">
        <f>IF('P1'!$AT$70&gt;0,'P1'!$AT$70,0)</f>
        <v>0</v>
      </c>
      <c r="Y10" s="82"/>
      <c r="Z10" s="80" t="str">
        <f>'P1'!$D$15</f>
        <v>Tak</v>
      </c>
      <c r="AI10" s="19"/>
      <c r="AW10" s="19"/>
    </row>
    <row r="11" spans="2:62" s="85" customFormat="1" ht="4.5" customHeight="1">
      <c r="B11" s="171"/>
      <c r="C11" s="146"/>
      <c r="D11" s="134"/>
      <c r="E11" s="127"/>
      <c r="F11" s="135"/>
      <c r="G11" s="136"/>
      <c r="H11" s="127"/>
      <c r="I11" s="135"/>
      <c r="J11" s="136"/>
      <c r="K11" s="127"/>
      <c r="L11" s="143"/>
      <c r="M11" s="132"/>
      <c r="N11" s="127"/>
      <c r="O11" s="166"/>
      <c r="P11" s="166"/>
      <c r="Q11" s="127"/>
      <c r="R11" s="166"/>
      <c r="S11" s="166"/>
      <c r="T11" s="127"/>
      <c r="U11" s="231"/>
      <c r="V11" s="231"/>
      <c r="W11" s="231"/>
      <c r="X11" s="231"/>
      <c r="Y11" s="127"/>
      <c r="Z11" s="135"/>
      <c r="AA11" s="137"/>
      <c r="AB11" s="137"/>
      <c r="AC11" s="137"/>
      <c r="AD11" s="137"/>
      <c r="AE11" s="137"/>
      <c r="AF11" s="137"/>
      <c r="AG11" s="137"/>
      <c r="AH11" s="129"/>
      <c r="AI11" s="138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29"/>
      <c r="AW11" s="138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29"/>
    </row>
    <row r="12" spans="2:49" ht="30.75" customHeight="1">
      <c r="B12" s="172" t="s">
        <v>21</v>
      </c>
      <c r="C12" s="145" t="s">
        <v>52</v>
      </c>
      <c r="D12" s="23" t="s">
        <v>59</v>
      </c>
      <c r="E12" s="32"/>
      <c r="F12" s="23" t="s">
        <v>6</v>
      </c>
      <c r="G12" s="34">
        <v>2014</v>
      </c>
      <c r="H12" s="82"/>
      <c r="I12" s="23" t="s">
        <v>12</v>
      </c>
      <c r="J12" s="34">
        <v>2016</v>
      </c>
      <c r="K12" s="82"/>
      <c r="L12" s="245" t="s">
        <v>89</v>
      </c>
      <c r="M12" s="141"/>
      <c r="N12" s="82"/>
      <c r="O12" s="174">
        <f>'P2'!$V$36</f>
        <v>56000</v>
      </c>
      <c r="P12" s="174">
        <f>'P2'!$V$70</f>
        <v>86280</v>
      </c>
      <c r="Q12" s="82"/>
      <c r="R12" s="174">
        <f>'P2'!$AN$36</f>
        <v>64160</v>
      </c>
      <c r="S12" s="174">
        <f>'P2'!$AN$70</f>
        <v>86280</v>
      </c>
      <c r="T12" s="82"/>
      <c r="U12" s="230">
        <f>IF('P2'!$AT$36&gt;0,'P2'!$AT$36,0)</f>
        <v>8160</v>
      </c>
      <c r="V12" s="230">
        <f>-IF('P2'!$AT$36&lt;0,'P2'!$AT$36,0)</f>
        <v>0</v>
      </c>
      <c r="W12" s="230">
        <f>-IF('P2'!$AT$70&lt;0,'P2'!$AT$70,0)</f>
        <v>0</v>
      </c>
      <c r="X12" s="230">
        <f>IF('P2'!$AT$70&gt;0,'P2'!$AT$70,0)</f>
        <v>0</v>
      </c>
      <c r="Y12" s="82"/>
      <c r="Z12" s="80" t="str">
        <f>'P2'!$D$15</f>
        <v>Nie</v>
      </c>
      <c r="AI12" s="19"/>
      <c r="AW12" s="19"/>
    </row>
    <row r="13" spans="2:62" s="85" customFormat="1" ht="4.5" customHeight="1">
      <c r="B13" s="171"/>
      <c r="C13" s="146"/>
      <c r="D13" s="134"/>
      <c r="E13" s="127"/>
      <c r="F13" s="135"/>
      <c r="G13" s="136"/>
      <c r="H13" s="127"/>
      <c r="I13" s="135"/>
      <c r="J13" s="136"/>
      <c r="K13" s="127"/>
      <c r="L13" s="143"/>
      <c r="M13" s="132"/>
      <c r="N13" s="127"/>
      <c r="O13" s="166"/>
      <c r="P13" s="166"/>
      <c r="Q13" s="127"/>
      <c r="R13" s="166"/>
      <c r="S13" s="166"/>
      <c r="T13" s="127"/>
      <c r="U13" s="231"/>
      <c r="V13" s="231"/>
      <c r="W13" s="231"/>
      <c r="X13" s="231"/>
      <c r="Y13" s="127"/>
      <c r="Z13" s="135"/>
      <c r="AA13" s="137"/>
      <c r="AB13" s="137"/>
      <c r="AC13" s="137"/>
      <c r="AD13" s="137"/>
      <c r="AE13" s="137"/>
      <c r="AF13" s="137"/>
      <c r="AG13" s="137"/>
      <c r="AH13" s="129"/>
      <c r="AI13" s="138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29"/>
      <c r="AW13" s="138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29"/>
    </row>
    <row r="14" spans="2:26" s="31" customFormat="1" ht="30.75" customHeight="1">
      <c r="B14" s="172" t="s">
        <v>22</v>
      </c>
      <c r="C14" s="145" t="s">
        <v>53</v>
      </c>
      <c r="D14" s="23" t="s">
        <v>58</v>
      </c>
      <c r="E14" s="32"/>
      <c r="F14" s="23" t="s">
        <v>1</v>
      </c>
      <c r="G14" s="34">
        <v>2014</v>
      </c>
      <c r="H14" s="82"/>
      <c r="I14" s="23" t="s">
        <v>12</v>
      </c>
      <c r="J14" s="34">
        <v>2016</v>
      </c>
      <c r="K14" s="82"/>
      <c r="L14" s="245" t="s">
        <v>90</v>
      </c>
      <c r="M14" s="141"/>
      <c r="N14" s="82"/>
      <c r="O14" s="174">
        <f>'P3'!$V$36</f>
        <v>56000</v>
      </c>
      <c r="P14" s="174">
        <f>'P3'!$V$70</f>
        <v>86280</v>
      </c>
      <c r="Q14" s="82"/>
      <c r="R14" s="174">
        <f>'P3'!$AN$36</f>
        <v>64160</v>
      </c>
      <c r="S14" s="174">
        <f>'P3'!$AN$70</f>
        <v>86280</v>
      </c>
      <c r="T14" s="82"/>
      <c r="U14" s="230">
        <f>IF('P3'!$AT$36&gt;0,'P3'!$AT$36,0)</f>
        <v>8160</v>
      </c>
      <c r="V14" s="230">
        <f>-IF('P3'!$AT$36&lt;0,'P3'!$AT$36,0)</f>
        <v>0</v>
      </c>
      <c r="W14" s="230">
        <f>-IF('P3'!$AT$70&lt;0,'P3'!$AT$70,0)</f>
        <v>0</v>
      </c>
      <c r="X14" s="230">
        <f>IF('P3'!$AT$70&gt;0,'P3'!$AT$70,0)</f>
        <v>0</v>
      </c>
      <c r="Y14" s="82"/>
      <c r="Z14" s="80" t="str">
        <f>'P3'!$D$15</f>
        <v>Nie</v>
      </c>
    </row>
    <row r="15" spans="2:62" s="85" customFormat="1" ht="4.5" customHeight="1">
      <c r="B15" s="171"/>
      <c r="C15" s="146"/>
      <c r="D15" s="134"/>
      <c r="E15" s="127"/>
      <c r="F15" s="135"/>
      <c r="G15" s="136"/>
      <c r="H15" s="127"/>
      <c r="I15" s="135"/>
      <c r="J15" s="136"/>
      <c r="K15" s="127"/>
      <c r="L15" s="143"/>
      <c r="M15" s="132"/>
      <c r="N15" s="127"/>
      <c r="O15" s="166"/>
      <c r="P15" s="166"/>
      <c r="Q15" s="127"/>
      <c r="R15" s="166"/>
      <c r="S15" s="166"/>
      <c r="T15" s="127"/>
      <c r="U15" s="231"/>
      <c r="V15" s="231"/>
      <c r="W15" s="231"/>
      <c r="X15" s="231"/>
      <c r="Y15" s="127"/>
      <c r="Z15" s="135"/>
      <c r="AA15" s="137"/>
      <c r="AB15" s="137"/>
      <c r="AC15" s="137"/>
      <c r="AD15" s="137"/>
      <c r="AE15" s="137"/>
      <c r="AF15" s="137"/>
      <c r="AG15" s="137"/>
      <c r="AH15" s="129"/>
      <c r="AI15" s="138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29"/>
      <c r="AW15" s="138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29"/>
    </row>
    <row r="16" spans="2:26" s="31" customFormat="1" ht="30.75" customHeight="1">
      <c r="B16" s="172" t="s">
        <v>23</v>
      </c>
      <c r="C16" s="145" t="s">
        <v>173</v>
      </c>
      <c r="D16" s="23" t="s">
        <v>60</v>
      </c>
      <c r="E16" s="32"/>
      <c r="F16" s="23" t="s">
        <v>3</v>
      </c>
      <c r="G16" s="34">
        <v>2014</v>
      </c>
      <c r="H16" s="82"/>
      <c r="I16" s="23" t="s">
        <v>12</v>
      </c>
      <c r="J16" s="34">
        <v>2016</v>
      </c>
      <c r="K16" s="82"/>
      <c r="L16" s="245" t="s">
        <v>91</v>
      </c>
      <c r="M16" s="141"/>
      <c r="N16" s="82"/>
      <c r="O16" s="174">
        <f>'P4'!$V$36</f>
        <v>56000</v>
      </c>
      <c r="P16" s="174">
        <f>'P4'!$V$70</f>
        <v>86280</v>
      </c>
      <c r="Q16" s="82"/>
      <c r="R16" s="174">
        <f>'P4'!$AN$36</f>
        <v>64160</v>
      </c>
      <c r="S16" s="174">
        <f>'P4'!$AN$70</f>
        <v>86280</v>
      </c>
      <c r="T16" s="82"/>
      <c r="U16" s="230">
        <f>IF('P4'!$AT$36&gt;0,'P4'!$AT$36,0)</f>
        <v>8160</v>
      </c>
      <c r="V16" s="230">
        <f>-IF('P4'!$AT$36&lt;0,'P4'!$AT$36,0)</f>
        <v>0</v>
      </c>
      <c r="W16" s="230">
        <f>-IF('P4'!$AT$70&lt;0,'P4'!$AT$70,0)</f>
        <v>0</v>
      </c>
      <c r="X16" s="230">
        <f>IF('P4'!$AT$70&gt;0,'P4'!$AT$70,0)</f>
        <v>0</v>
      </c>
      <c r="Y16" s="82"/>
      <c r="Z16" s="80" t="str">
        <f>'P4'!$D$15</f>
        <v>Tak</v>
      </c>
    </row>
    <row r="17" spans="2:62" s="85" customFormat="1" ht="4.5" customHeight="1">
      <c r="B17" s="171"/>
      <c r="C17" s="146"/>
      <c r="D17" s="134"/>
      <c r="E17" s="127"/>
      <c r="F17" s="135"/>
      <c r="G17" s="136"/>
      <c r="H17" s="127"/>
      <c r="I17" s="135"/>
      <c r="J17" s="136"/>
      <c r="K17" s="127"/>
      <c r="L17" s="143"/>
      <c r="M17" s="132"/>
      <c r="N17" s="127"/>
      <c r="O17" s="166"/>
      <c r="P17" s="166"/>
      <c r="Q17" s="127"/>
      <c r="R17" s="166"/>
      <c r="S17" s="166"/>
      <c r="T17" s="127"/>
      <c r="U17" s="231"/>
      <c r="V17" s="231"/>
      <c r="W17" s="231"/>
      <c r="X17" s="231"/>
      <c r="Y17" s="127"/>
      <c r="Z17" s="135"/>
      <c r="AA17" s="137"/>
      <c r="AB17" s="137"/>
      <c r="AC17" s="137"/>
      <c r="AD17" s="137"/>
      <c r="AE17" s="137"/>
      <c r="AF17" s="137"/>
      <c r="AG17" s="137"/>
      <c r="AH17" s="129"/>
      <c r="AI17" s="138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29"/>
      <c r="AW17" s="138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29"/>
    </row>
    <row r="18" spans="2:26" s="31" customFormat="1" ht="30.75" customHeight="1">
      <c r="B18" s="172" t="s">
        <v>24</v>
      </c>
      <c r="C18" s="145" t="s">
        <v>175</v>
      </c>
      <c r="D18" s="23" t="s">
        <v>166</v>
      </c>
      <c r="E18" s="32"/>
      <c r="F18" s="23" t="s">
        <v>1</v>
      </c>
      <c r="G18" s="34">
        <v>2014</v>
      </c>
      <c r="H18" s="82"/>
      <c r="I18" s="23" t="s">
        <v>12</v>
      </c>
      <c r="J18" s="34">
        <v>2016</v>
      </c>
      <c r="K18" s="82"/>
      <c r="L18" s="245" t="s">
        <v>92</v>
      </c>
      <c r="M18" s="141"/>
      <c r="N18" s="82"/>
      <c r="O18" s="174">
        <f>'P5'!$V$36</f>
        <v>56000</v>
      </c>
      <c r="P18" s="174">
        <f>'P5'!$V$70</f>
        <v>86280</v>
      </c>
      <c r="Q18" s="82"/>
      <c r="R18" s="174">
        <f>'P5'!$AN$36</f>
        <v>64160</v>
      </c>
      <c r="S18" s="174">
        <f>'P5'!$AN$70</f>
        <v>86280</v>
      </c>
      <c r="T18" s="82"/>
      <c r="U18" s="230">
        <f>IF('P5'!$AT$36&gt;0,'P5'!$AT$36,0)</f>
        <v>8160</v>
      </c>
      <c r="V18" s="230">
        <f>-IF('P5'!$AT$36&lt;0,'P5'!$AT$36,0)</f>
        <v>0</v>
      </c>
      <c r="W18" s="230">
        <f>-IF('P5'!$AT$70&lt;0,'P5'!$AT$70,0)</f>
        <v>0</v>
      </c>
      <c r="X18" s="230">
        <f>IF('P5'!$AT$70&gt;0,'P5'!$AT$70,0)</f>
        <v>0</v>
      </c>
      <c r="Y18" s="82"/>
      <c r="Z18" s="80" t="str">
        <f>'P5'!$D$15</f>
        <v>Nie</v>
      </c>
    </row>
    <row r="19" spans="2:62" s="85" customFormat="1" ht="4.5" customHeight="1">
      <c r="B19" s="171"/>
      <c r="C19" s="146"/>
      <c r="D19" s="134"/>
      <c r="E19" s="127"/>
      <c r="F19" s="135"/>
      <c r="G19" s="136"/>
      <c r="H19" s="127"/>
      <c r="I19" s="135"/>
      <c r="J19" s="136"/>
      <c r="K19" s="127"/>
      <c r="L19" s="143"/>
      <c r="M19" s="132"/>
      <c r="N19" s="127"/>
      <c r="O19" s="166"/>
      <c r="P19" s="166"/>
      <c r="Q19" s="127"/>
      <c r="R19" s="166"/>
      <c r="S19" s="166"/>
      <c r="T19" s="127"/>
      <c r="U19" s="231"/>
      <c r="V19" s="231"/>
      <c r="W19" s="231"/>
      <c r="X19" s="231"/>
      <c r="Y19" s="127"/>
      <c r="Z19" s="135"/>
      <c r="AA19" s="137"/>
      <c r="AB19" s="137"/>
      <c r="AC19" s="137"/>
      <c r="AD19" s="137"/>
      <c r="AE19" s="137"/>
      <c r="AF19" s="137"/>
      <c r="AG19" s="137"/>
      <c r="AH19" s="129"/>
      <c r="AI19" s="138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29"/>
      <c r="AW19" s="138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29"/>
    </row>
    <row r="20" spans="2:26" s="31" customFormat="1" ht="30.75" customHeight="1">
      <c r="B20" s="172" t="s">
        <v>25</v>
      </c>
      <c r="C20" s="145" t="s">
        <v>176</v>
      </c>
      <c r="D20" s="23" t="s">
        <v>167</v>
      </c>
      <c r="E20" s="32"/>
      <c r="F20" s="23" t="s">
        <v>1</v>
      </c>
      <c r="G20" s="34">
        <v>2014</v>
      </c>
      <c r="H20" s="82"/>
      <c r="I20" s="23" t="s">
        <v>12</v>
      </c>
      <c r="J20" s="34">
        <v>2016</v>
      </c>
      <c r="K20" s="82"/>
      <c r="L20" s="245" t="s">
        <v>93</v>
      </c>
      <c r="M20" s="141"/>
      <c r="N20" s="82"/>
      <c r="O20" s="174">
        <f>'P6'!$V$36</f>
        <v>56000</v>
      </c>
      <c r="P20" s="174">
        <f>'P6'!$V$70</f>
        <v>86280</v>
      </c>
      <c r="Q20" s="82"/>
      <c r="R20" s="174">
        <f>'P6'!$AN$36</f>
        <v>64160</v>
      </c>
      <c r="S20" s="174">
        <f>'P6'!$AN$70</f>
        <v>86280</v>
      </c>
      <c r="T20" s="82"/>
      <c r="U20" s="230">
        <f>IF('P6'!$AT$36&gt;0,'P6'!$AT$36,0)</f>
        <v>8160</v>
      </c>
      <c r="V20" s="230">
        <f>-IF('P6'!$AT$36&lt;0,'P6'!$AT$36,0)</f>
        <v>0</v>
      </c>
      <c r="W20" s="230">
        <f>-IF('P6'!$AT$70&lt;0,'P6'!$AT$70,0)</f>
        <v>0</v>
      </c>
      <c r="X20" s="230">
        <f>IF('P6'!$AT$70&gt;0,'P6'!$AT$70,0)</f>
        <v>0</v>
      </c>
      <c r="Y20" s="82"/>
      <c r="Z20" s="80" t="str">
        <f>'P6'!$D$15</f>
        <v>Nie</v>
      </c>
    </row>
    <row r="21" spans="2:62" s="85" customFormat="1" ht="4.5" customHeight="1">
      <c r="B21" s="171"/>
      <c r="C21" s="146"/>
      <c r="D21" s="134"/>
      <c r="E21" s="127"/>
      <c r="F21" s="135"/>
      <c r="G21" s="136"/>
      <c r="H21" s="127"/>
      <c r="I21" s="135"/>
      <c r="J21" s="136"/>
      <c r="K21" s="127"/>
      <c r="L21" s="143"/>
      <c r="M21" s="132"/>
      <c r="N21" s="127"/>
      <c r="O21" s="166"/>
      <c r="P21" s="166"/>
      <c r="Q21" s="127"/>
      <c r="R21" s="166"/>
      <c r="S21" s="166"/>
      <c r="T21" s="127"/>
      <c r="U21" s="231"/>
      <c r="V21" s="231"/>
      <c r="W21" s="231"/>
      <c r="X21" s="231"/>
      <c r="Y21" s="127"/>
      <c r="Z21" s="135"/>
      <c r="AA21" s="137"/>
      <c r="AB21" s="137"/>
      <c r="AC21" s="137"/>
      <c r="AD21" s="137"/>
      <c r="AE21" s="137"/>
      <c r="AF21" s="137"/>
      <c r="AG21" s="137"/>
      <c r="AH21" s="129"/>
      <c r="AI21" s="138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29"/>
      <c r="AW21" s="138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29"/>
    </row>
    <row r="22" spans="2:26" s="31" customFormat="1" ht="30.75" customHeight="1">
      <c r="B22" s="172" t="s">
        <v>26</v>
      </c>
      <c r="C22" s="145" t="s">
        <v>177</v>
      </c>
      <c r="D22" s="23" t="s">
        <v>45</v>
      </c>
      <c r="E22" s="32"/>
      <c r="F22" s="23" t="s">
        <v>1</v>
      </c>
      <c r="G22" s="34">
        <v>2014</v>
      </c>
      <c r="H22" s="82"/>
      <c r="I22" s="23" t="s">
        <v>12</v>
      </c>
      <c r="J22" s="34">
        <v>2016</v>
      </c>
      <c r="K22" s="82"/>
      <c r="L22" s="245" t="s">
        <v>94</v>
      </c>
      <c r="M22" s="141"/>
      <c r="N22" s="82"/>
      <c r="O22" s="174">
        <f>'P7'!$V$36</f>
        <v>56000</v>
      </c>
      <c r="P22" s="174">
        <f>'P7'!$V$70</f>
        <v>86280</v>
      </c>
      <c r="Q22" s="82"/>
      <c r="R22" s="174">
        <f>'P7'!$AN$36</f>
        <v>64160</v>
      </c>
      <c r="S22" s="174">
        <f>'P7'!$AN$70</f>
        <v>86280</v>
      </c>
      <c r="T22" s="82"/>
      <c r="U22" s="230">
        <f>IF('P7'!$AT$36&gt;0,'P7'!$AT$36,0)</f>
        <v>8160</v>
      </c>
      <c r="V22" s="230">
        <f>-IF('P7'!$AT$36&lt;0,'P7'!$AT$36,0)</f>
        <v>0</v>
      </c>
      <c r="W22" s="230">
        <f>-IF('P7'!$AT$70&lt;0,'P7'!$AT$70,0)</f>
        <v>0</v>
      </c>
      <c r="X22" s="230">
        <f>IF('P7'!$AT$70&gt;0,'P7'!$AT$70,0)</f>
        <v>0</v>
      </c>
      <c r="Y22" s="82"/>
      <c r="Z22" s="80" t="str">
        <f>'P7'!$D$15</f>
        <v>Nie</v>
      </c>
    </row>
    <row r="23" spans="2:62" s="85" customFormat="1" ht="4.5" customHeight="1">
      <c r="B23" s="171"/>
      <c r="C23" s="146"/>
      <c r="D23" s="134"/>
      <c r="E23" s="127"/>
      <c r="F23" s="135"/>
      <c r="G23" s="136"/>
      <c r="H23" s="127"/>
      <c r="I23" s="135"/>
      <c r="J23" s="136"/>
      <c r="K23" s="127"/>
      <c r="L23" s="143"/>
      <c r="M23" s="132"/>
      <c r="N23" s="127"/>
      <c r="O23" s="166"/>
      <c r="P23" s="166"/>
      <c r="Q23" s="127"/>
      <c r="R23" s="166"/>
      <c r="S23" s="166"/>
      <c r="T23" s="127"/>
      <c r="U23" s="231"/>
      <c r="V23" s="231"/>
      <c r="W23" s="231"/>
      <c r="X23" s="231"/>
      <c r="Y23" s="127"/>
      <c r="Z23" s="135"/>
      <c r="AA23" s="137"/>
      <c r="AB23" s="137"/>
      <c r="AC23" s="137"/>
      <c r="AD23" s="137"/>
      <c r="AE23" s="137"/>
      <c r="AF23" s="137"/>
      <c r="AG23" s="137"/>
      <c r="AH23" s="129"/>
      <c r="AI23" s="138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29"/>
      <c r="AW23" s="138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29"/>
    </row>
    <row r="24" spans="2:26" s="31" customFormat="1" ht="30.75" customHeight="1">
      <c r="B24" s="172" t="s">
        <v>27</v>
      </c>
      <c r="C24" s="145" t="s">
        <v>172</v>
      </c>
      <c r="D24" s="23" t="s">
        <v>169</v>
      </c>
      <c r="E24" s="32"/>
      <c r="F24" s="23" t="s">
        <v>1</v>
      </c>
      <c r="G24" s="34">
        <v>2014</v>
      </c>
      <c r="H24" s="82"/>
      <c r="I24" s="23" t="s">
        <v>12</v>
      </c>
      <c r="J24" s="34">
        <v>2016</v>
      </c>
      <c r="K24" s="82"/>
      <c r="L24" s="245" t="s">
        <v>95</v>
      </c>
      <c r="M24" s="141"/>
      <c r="N24" s="82"/>
      <c r="O24" s="174">
        <f>'P8'!$V$36</f>
        <v>56000</v>
      </c>
      <c r="P24" s="174">
        <f>'P8'!$V$70</f>
        <v>86280</v>
      </c>
      <c r="Q24" s="82"/>
      <c r="R24" s="174">
        <f>'P8'!$AN$36</f>
        <v>64160</v>
      </c>
      <c r="S24" s="174">
        <f>'P8'!$AN$70</f>
        <v>86280</v>
      </c>
      <c r="T24" s="82"/>
      <c r="U24" s="230">
        <f>IF('P8'!$AT$36&gt;0,'P8'!$AT$36,0)</f>
        <v>8160</v>
      </c>
      <c r="V24" s="230">
        <f>-IF('P8'!$AT$36&lt;0,'P8'!$AT$36,0)</f>
        <v>0</v>
      </c>
      <c r="W24" s="230">
        <f>-IF('P8'!$AT$70&lt;0,'P8'!$AT$70,0)</f>
        <v>0</v>
      </c>
      <c r="X24" s="230">
        <f>IF('P8'!$AT$70&gt;0,'P8'!$AT$70,0)</f>
        <v>0</v>
      </c>
      <c r="Y24" s="82"/>
      <c r="Z24" s="80" t="str">
        <f>'P8'!$D$15</f>
        <v>Nie</v>
      </c>
    </row>
    <row r="25" spans="2:62" s="85" customFormat="1" ht="4.5" customHeight="1">
      <c r="B25" s="171"/>
      <c r="C25" s="146"/>
      <c r="D25" s="134"/>
      <c r="E25" s="127"/>
      <c r="F25" s="135"/>
      <c r="G25" s="136"/>
      <c r="H25" s="127"/>
      <c r="I25" s="135"/>
      <c r="J25" s="136"/>
      <c r="K25" s="127"/>
      <c r="L25" s="143"/>
      <c r="M25" s="132"/>
      <c r="N25" s="127"/>
      <c r="O25" s="166"/>
      <c r="P25" s="166"/>
      <c r="Q25" s="127"/>
      <c r="R25" s="166"/>
      <c r="S25" s="166"/>
      <c r="T25" s="127"/>
      <c r="U25" s="231"/>
      <c r="V25" s="231"/>
      <c r="W25" s="231"/>
      <c r="X25" s="231"/>
      <c r="Y25" s="127"/>
      <c r="Z25" s="135"/>
      <c r="AA25" s="137"/>
      <c r="AB25" s="137"/>
      <c r="AC25" s="137"/>
      <c r="AD25" s="137"/>
      <c r="AE25" s="137"/>
      <c r="AF25" s="137"/>
      <c r="AG25" s="137"/>
      <c r="AH25" s="129"/>
      <c r="AI25" s="138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29"/>
      <c r="AW25" s="138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29"/>
    </row>
    <row r="26" spans="2:26" s="31" customFormat="1" ht="30.75" customHeight="1">
      <c r="B26" s="172" t="s">
        <v>28</v>
      </c>
      <c r="C26" s="145" t="s">
        <v>178</v>
      </c>
      <c r="D26" s="23" t="s">
        <v>170</v>
      </c>
      <c r="E26" s="32"/>
      <c r="F26" s="23" t="s">
        <v>1</v>
      </c>
      <c r="G26" s="34">
        <v>2014</v>
      </c>
      <c r="H26" s="82"/>
      <c r="I26" s="23" t="s">
        <v>12</v>
      </c>
      <c r="J26" s="34">
        <v>2016</v>
      </c>
      <c r="K26" s="82"/>
      <c r="L26" s="245" t="s">
        <v>96</v>
      </c>
      <c r="M26" s="141"/>
      <c r="N26" s="82"/>
      <c r="O26" s="174">
        <f>'P9'!$V$36</f>
        <v>56000</v>
      </c>
      <c r="P26" s="174">
        <f>'P9'!$V$70</f>
        <v>86280</v>
      </c>
      <c r="Q26" s="82"/>
      <c r="R26" s="174">
        <f>'P9'!$AN$36</f>
        <v>64160</v>
      </c>
      <c r="S26" s="174">
        <f>'P9'!$AN$70</f>
        <v>86280</v>
      </c>
      <c r="T26" s="82"/>
      <c r="U26" s="230">
        <f>IF('P9'!$AT$36&gt;0,'P9'!$AT$36,0)</f>
        <v>8160</v>
      </c>
      <c r="V26" s="230">
        <f>-IF('P9'!$AT$36&lt;0,'P9'!$AT$36,0)</f>
        <v>0</v>
      </c>
      <c r="W26" s="230">
        <f>-IF('P9'!$AT$70&lt;0,'P9'!$AT$70,0)</f>
        <v>0</v>
      </c>
      <c r="X26" s="230">
        <f>IF('P9'!$AT$70&gt;0,'P9'!$AT$70,0)</f>
        <v>0</v>
      </c>
      <c r="Y26" s="82"/>
      <c r="Z26" s="80" t="str">
        <f>'P9'!$D$15</f>
        <v>Tak</v>
      </c>
    </row>
    <row r="27" spans="2:62" s="85" customFormat="1" ht="4.5" customHeight="1">
      <c r="B27" s="171"/>
      <c r="C27" s="146"/>
      <c r="D27" s="134"/>
      <c r="E27" s="127"/>
      <c r="F27" s="135"/>
      <c r="G27" s="136"/>
      <c r="H27" s="127"/>
      <c r="I27" s="135"/>
      <c r="J27" s="136"/>
      <c r="K27" s="127"/>
      <c r="L27" s="143"/>
      <c r="M27" s="132"/>
      <c r="N27" s="127"/>
      <c r="O27" s="166"/>
      <c r="P27" s="166"/>
      <c r="Q27" s="127"/>
      <c r="R27" s="166"/>
      <c r="S27" s="166"/>
      <c r="T27" s="127"/>
      <c r="U27" s="231"/>
      <c r="V27" s="231"/>
      <c r="W27" s="231"/>
      <c r="X27" s="231"/>
      <c r="Y27" s="127"/>
      <c r="Z27" s="135"/>
      <c r="AA27" s="137"/>
      <c r="AB27" s="137"/>
      <c r="AC27" s="137"/>
      <c r="AD27" s="137"/>
      <c r="AE27" s="137"/>
      <c r="AF27" s="137"/>
      <c r="AG27" s="137"/>
      <c r="AH27" s="129"/>
      <c r="AI27" s="138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29"/>
      <c r="AW27" s="138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29"/>
    </row>
    <row r="28" spans="2:26" s="31" customFormat="1" ht="30.75" customHeight="1">
      <c r="B28" s="172" t="s">
        <v>189</v>
      </c>
      <c r="C28" s="145" t="s">
        <v>179</v>
      </c>
      <c r="D28" s="23" t="s">
        <v>171</v>
      </c>
      <c r="E28" s="32"/>
      <c r="F28" s="23" t="s">
        <v>1</v>
      </c>
      <c r="G28" s="34">
        <v>2014</v>
      </c>
      <c r="H28" s="82"/>
      <c r="I28" s="23" t="s">
        <v>12</v>
      </c>
      <c r="J28" s="34">
        <v>2016</v>
      </c>
      <c r="K28" s="82"/>
      <c r="L28" s="245" t="s">
        <v>97</v>
      </c>
      <c r="M28" s="141"/>
      <c r="N28" s="82"/>
      <c r="O28" s="174">
        <f>'P10'!$V$36</f>
        <v>56000</v>
      </c>
      <c r="P28" s="174">
        <f>'P10'!$V$70</f>
        <v>86280</v>
      </c>
      <c r="Q28" s="82"/>
      <c r="R28" s="174">
        <f>'P10'!$AN$36</f>
        <v>64160</v>
      </c>
      <c r="S28" s="174">
        <f>'P10'!$AN$70</f>
        <v>86280</v>
      </c>
      <c r="T28" s="82"/>
      <c r="U28" s="230">
        <f>IF('P10'!$AT$36&gt;0,'P10'!$AT$36,0)</f>
        <v>8160</v>
      </c>
      <c r="V28" s="230">
        <f>-IF('P10'!$AT$36&lt;0,'P10'!$AT$36,0)</f>
        <v>0</v>
      </c>
      <c r="W28" s="230">
        <f>-IF('P10'!$AT$70&lt;0,'P10'!$AT$70,0)</f>
        <v>0</v>
      </c>
      <c r="X28" s="230">
        <f>IF('P10'!$AT$70&gt;0,'P10'!$AT$70,0)</f>
        <v>0</v>
      </c>
      <c r="Y28" s="82"/>
      <c r="Z28" s="80" t="str">
        <f>'P10'!$D$15</f>
        <v>Nie</v>
      </c>
    </row>
    <row r="29" spans="2:24" s="31" customFormat="1" ht="21" customHeight="1">
      <c r="B29" s="173"/>
      <c r="C29" s="147"/>
      <c r="L29"/>
      <c r="M29" s="140"/>
      <c r="O29" s="167"/>
      <c r="P29" s="167"/>
      <c r="R29" s="167"/>
      <c r="S29" s="167"/>
      <c r="U29" s="232"/>
      <c r="V29" s="232"/>
      <c r="W29" s="232"/>
      <c r="X29" s="232"/>
    </row>
    <row r="30" spans="2:24" s="31" customFormat="1" ht="21" customHeight="1">
      <c r="B30" s="173"/>
      <c r="C30" s="147"/>
      <c r="L30"/>
      <c r="M30" s="140"/>
      <c r="O30" s="167"/>
      <c r="P30" s="167"/>
      <c r="R30" s="167"/>
      <c r="S30" s="167"/>
      <c r="U30" s="232"/>
      <c r="V30" s="232"/>
      <c r="W30" s="232"/>
      <c r="X30" s="232"/>
    </row>
    <row r="31" spans="2:24" s="31" customFormat="1" ht="21" customHeight="1">
      <c r="B31" s="173"/>
      <c r="M31" s="140"/>
      <c r="O31" s="167"/>
      <c r="P31" s="167"/>
      <c r="R31" s="167"/>
      <c r="S31" s="167"/>
      <c r="U31" s="232"/>
      <c r="V31" s="232"/>
      <c r="W31" s="232"/>
      <c r="X31" s="232"/>
    </row>
    <row r="32" spans="2:24" s="31" customFormat="1" ht="21" customHeight="1">
      <c r="B32" s="173"/>
      <c r="M32" s="140"/>
      <c r="O32" s="167"/>
      <c r="P32" s="167"/>
      <c r="R32" s="167"/>
      <c r="S32" s="167"/>
      <c r="U32" s="232"/>
      <c r="V32" s="232"/>
      <c r="W32" s="232"/>
      <c r="X32" s="232"/>
    </row>
    <row r="33" spans="21:24" ht="15">
      <c r="U33" s="233"/>
      <c r="V33" s="233"/>
      <c r="W33" s="233"/>
      <c r="X33" s="233"/>
    </row>
    <row r="34" spans="6:7" ht="15" hidden="1">
      <c r="F34" s="81" t="s">
        <v>1</v>
      </c>
      <c r="G34" s="81">
        <v>2014</v>
      </c>
    </row>
    <row r="35" spans="6:7" ht="15" hidden="1">
      <c r="F35" s="81" t="s">
        <v>2</v>
      </c>
      <c r="G35" s="81">
        <v>2015</v>
      </c>
    </row>
    <row r="36" spans="6:7" ht="15" hidden="1">
      <c r="F36" s="81" t="s">
        <v>3</v>
      </c>
      <c r="G36" s="81">
        <v>2016</v>
      </c>
    </row>
    <row r="37" spans="6:7" ht="15" hidden="1">
      <c r="F37" s="81" t="s">
        <v>4</v>
      </c>
      <c r="G37" s="81">
        <v>2017</v>
      </c>
    </row>
    <row r="38" spans="6:7" ht="15" hidden="1">
      <c r="F38" s="81" t="s">
        <v>5</v>
      </c>
      <c r="G38" s="81">
        <v>2018</v>
      </c>
    </row>
    <row r="39" spans="6:7" ht="15" hidden="1">
      <c r="F39" s="81" t="s">
        <v>6</v>
      </c>
      <c r="G39" s="81">
        <v>2019</v>
      </c>
    </row>
    <row r="40" spans="6:7" ht="15" hidden="1">
      <c r="F40" s="81" t="s">
        <v>7</v>
      </c>
      <c r="G40" s="81">
        <v>2020</v>
      </c>
    </row>
    <row r="41" spans="1:62" s="8" customFormat="1" ht="15" hidden="1">
      <c r="A41" s="29"/>
      <c r="B41" s="170"/>
      <c r="C41" s="29"/>
      <c r="D41" s="29"/>
      <c r="F41" s="81" t="s">
        <v>8</v>
      </c>
      <c r="G41" s="81">
        <v>2021</v>
      </c>
      <c r="I41" s="29"/>
      <c r="J41" s="29"/>
      <c r="L41" s="29"/>
      <c r="M41" s="85"/>
      <c r="O41" s="165"/>
      <c r="P41" s="165"/>
      <c r="R41" s="165"/>
      <c r="S41" s="165"/>
      <c r="U41" s="165"/>
      <c r="V41" s="165"/>
      <c r="W41" s="165"/>
      <c r="X41" s="165"/>
      <c r="Z41" s="29"/>
      <c r="AH41" s="20"/>
      <c r="AI41" s="20"/>
      <c r="AV41" s="20"/>
      <c r="AW41" s="20"/>
      <c r="BJ41" s="20"/>
    </row>
    <row r="42" spans="1:62" s="8" customFormat="1" ht="15" hidden="1">
      <c r="A42" s="29"/>
      <c r="B42" s="170"/>
      <c r="C42" s="29"/>
      <c r="D42" s="29"/>
      <c r="F42" s="81" t="s">
        <v>9</v>
      </c>
      <c r="G42" s="81">
        <v>2022</v>
      </c>
      <c r="I42" s="29"/>
      <c r="J42" s="29"/>
      <c r="L42" s="29"/>
      <c r="M42" s="85"/>
      <c r="O42" s="165"/>
      <c r="P42" s="165"/>
      <c r="R42" s="165"/>
      <c r="S42" s="165"/>
      <c r="U42" s="165"/>
      <c r="V42" s="165"/>
      <c r="W42" s="165"/>
      <c r="X42" s="165"/>
      <c r="Z42" s="29"/>
      <c r="AH42" s="20"/>
      <c r="AI42" s="20"/>
      <c r="AV42" s="20"/>
      <c r="AW42" s="20"/>
      <c r="BJ42" s="20"/>
    </row>
    <row r="43" spans="1:62" s="8" customFormat="1" ht="15" hidden="1">
      <c r="A43" s="29"/>
      <c r="B43" s="170"/>
      <c r="C43" s="29"/>
      <c r="D43" s="29"/>
      <c r="F43" s="81" t="s">
        <v>10</v>
      </c>
      <c r="G43" s="81">
        <v>2023</v>
      </c>
      <c r="I43" s="29"/>
      <c r="J43" s="29"/>
      <c r="L43" s="29"/>
      <c r="M43" s="85"/>
      <c r="O43" s="165"/>
      <c r="P43" s="165"/>
      <c r="R43" s="165"/>
      <c r="S43" s="165"/>
      <c r="U43" s="165"/>
      <c r="V43" s="165"/>
      <c r="W43" s="165"/>
      <c r="X43" s="165"/>
      <c r="Z43" s="29"/>
      <c r="AH43" s="20"/>
      <c r="AI43" s="20"/>
      <c r="AV43" s="20"/>
      <c r="AW43" s="20"/>
      <c r="BJ43" s="20"/>
    </row>
    <row r="44" spans="1:62" s="8" customFormat="1" ht="15" hidden="1">
      <c r="A44" s="29"/>
      <c r="B44" s="170"/>
      <c r="C44" s="29"/>
      <c r="D44" s="29"/>
      <c r="F44" s="81" t="s">
        <v>11</v>
      </c>
      <c r="G44" s="81">
        <v>2024</v>
      </c>
      <c r="I44" s="29"/>
      <c r="J44" s="29"/>
      <c r="L44" s="29"/>
      <c r="M44" s="85"/>
      <c r="O44" s="165"/>
      <c r="P44" s="165"/>
      <c r="R44" s="165"/>
      <c r="S44" s="165"/>
      <c r="U44" s="165"/>
      <c r="V44" s="165"/>
      <c r="W44" s="165"/>
      <c r="X44" s="165"/>
      <c r="Z44" s="29"/>
      <c r="AH44" s="20"/>
      <c r="AI44" s="20"/>
      <c r="AV44" s="20"/>
      <c r="AW44" s="20"/>
      <c r="BJ44" s="20"/>
    </row>
    <row r="45" spans="1:62" s="8" customFormat="1" ht="15" hidden="1">
      <c r="A45" s="29"/>
      <c r="B45" s="170"/>
      <c r="C45" s="29"/>
      <c r="D45" s="29"/>
      <c r="F45" s="81" t="s">
        <v>12</v>
      </c>
      <c r="G45" s="81">
        <v>2025</v>
      </c>
      <c r="I45" s="29"/>
      <c r="J45" s="29"/>
      <c r="L45" s="29"/>
      <c r="M45" s="85"/>
      <c r="O45" s="165"/>
      <c r="P45" s="165"/>
      <c r="R45" s="165"/>
      <c r="S45" s="165"/>
      <c r="U45" s="165"/>
      <c r="V45" s="165"/>
      <c r="W45" s="165"/>
      <c r="X45" s="165"/>
      <c r="Z45" s="29"/>
      <c r="AH45" s="20"/>
      <c r="AI45" s="20"/>
      <c r="AV45" s="20"/>
      <c r="AW45" s="20"/>
      <c r="BJ45" s="20"/>
    </row>
    <row r="46" spans="1:62" s="8" customFormat="1" ht="15" hidden="1">
      <c r="A46" s="29"/>
      <c r="B46" s="170"/>
      <c r="C46" s="29"/>
      <c r="D46" s="29"/>
      <c r="F46" s="29"/>
      <c r="G46" s="81">
        <v>2026</v>
      </c>
      <c r="I46" s="29"/>
      <c r="J46" s="29"/>
      <c r="L46" s="29"/>
      <c r="M46" s="85"/>
      <c r="O46" s="165"/>
      <c r="P46" s="165"/>
      <c r="R46" s="165"/>
      <c r="S46" s="165"/>
      <c r="U46" s="165"/>
      <c r="V46" s="165"/>
      <c r="W46" s="165"/>
      <c r="X46" s="165"/>
      <c r="Z46" s="29"/>
      <c r="AH46" s="20"/>
      <c r="AI46" s="20"/>
      <c r="AV46" s="20"/>
      <c r="AW46" s="20"/>
      <c r="BJ46" s="20"/>
    </row>
    <row r="47" spans="1:62" s="8" customFormat="1" ht="15" hidden="1">
      <c r="A47" s="29"/>
      <c r="B47" s="170"/>
      <c r="C47" s="29"/>
      <c r="D47" s="29"/>
      <c r="F47" s="29"/>
      <c r="G47" s="81">
        <v>2027</v>
      </c>
      <c r="I47" s="29"/>
      <c r="J47" s="29"/>
      <c r="L47" s="29"/>
      <c r="M47" s="85"/>
      <c r="O47" s="165"/>
      <c r="P47" s="165"/>
      <c r="R47" s="165"/>
      <c r="S47" s="165"/>
      <c r="U47" s="165"/>
      <c r="V47" s="165"/>
      <c r="W47" s="165"/>
      <c r="X47" s="165"/>
      <c r="Z47" s="29"/>
      <c r="AH47" s="20"/>
      <c r="AI47" s="20"/>
      <c r="AV47" s="20"/>
      <c r="AW47" s="20"/>
      <c r="BJ47" s="20"/>
    </row>
    <row r="48" spans="1:62" s="8" customFormat="1" ht="15" hidden="1">
      <c r="A48" s="29"/>
      <c r="B48" s="170"/>
      <c r="C48" s="29"/>
      <c r="D48" s="29"/>
      <c r="F48" s="29"/>
      <c r="G48" s="81">
        <v>2028</v>
      </c>
      <c r="I48" s="29"/>
      <c r="J48" s="29"/>
      <c r="L48" s="29"/>
      <c r="M48" s="85"/>
      <c r="O48" s="165"/>
      <c r="P48" s="165"/>
      <c r="R48" s="165"/>
      <c r="S48" s="165"/>
      <c r="U48" s="165"/>
      <c r="V48" s="165"/>
      <c r="W48" s="165"/>
      <c r="X48" s="165"/>
      <c r="Z48" s="29"/>
      <c r="AH48" s="20"/>
      <c r="AI48" s="20"/>
      <c r="AV48" s="20"/>
      <c r="AW48" s="20"/>
      <c r="BJ48" s="20"/>
    </row>
    <row r="49" spans="1:62" s="8" customFormat="1" ht="15" hidden="1">
      <c r="A49" s="29"/>
      <c r="B49" s="170"/>
      <c r="C49" s="29"/>
      <c r="D49" s="29"/>
      <c r="F49" s="29"/>
      <c r="G49" s="81">
        <v>2029</v>
      </c>
      <c r="I49" s="29"/>
      <c r="J49" s="29"/>
      <c r="L49" s="29"/>
      <c r="M49" s="85"/>
      <c r="O49" s="165"/>
      <c r="P49" s="165"/>
      <c r="R49" s="165"/>
      <c r="S49" s="165"/>
      <c r="U49" s="165"/>
      <c r="V49" s="165"/>
      <c r="W49" s="165"/>
      <c r="X49" s="165"/>
      <c r="Z49" s="29"/>
      <c r="AH49" s="20"/>
      <c r="AI49" s="20"/>
      <c r="AV49" s="20"/>
      <c r="AW49" s="20"/>
      <c r="BJ49" s="20"/>
    </row>
    <row r="50" spans="1:62" s="8" customFormat="1" ht="15" hidden="1">
      <c r="A50" s="29"/>
      <c r="B50" s="170"/>
      <c r="C50" s="29"/>
      <c r="D50" s="29"/>
      <c r="F50" s="29"/>
      <c r="G50" s="81">
        <v>2030</v>
      </c>
      <c r="I50" s="29"/>
      <c r="J50" s="29"/>
      <c r="L50" s="29"/>
      <c r="M50" s="85"/>
      <c r="O50" s="165"/>
      <c r="P50" s="165"/>
      <c r="R50" s="165"/>
      <c r="S50" s="165"/>
      <c r="U50" s="165"/>
      <c r="V50" s="165"/>
      <c r="W50" s="165"/>
      <c r="X50" s="165"/>
      <c r="Z50" s="29"/>
      <c r="AH50" s="20"/>
      <c r="AI50" s="20"/>
      <c r="AV50" s="20"/>
      <c r="AW50" s="20"/>
      <c r="BJ50" s="20"/>
    </row>
    <row r="51" spans="1:62" s="8" customFormat="1" ht="15" hidden="1">
      <c r="A51" s="29"/>
      <c r="B51" s="170"/>
      <c r="C51" s="29"/>
      <c r="D51" s="29"/>
      <c r="F51" s="29"/>
      <c r="G51" s="81">
        <v>2031</v>
      </c>
      <c r="I51" s="29"/>
      <c r="J51" s="29"/>
      <c r="L51" s="29"/>
      <c r="M51" s="85"/>
      <c r="O51" s="165"/>
      <c r="P51" s="165"/>
      <c r="R51" s="165"/>
      <c r="S51" s="165"/>
      <c r="U51" s="165"/>
      <c r="V51" s="165"/>
      <c r="W51" s="165"/>
      <c r="X51" s="165"/>
      <c r="Z51" s="29"/>
      <c r="AH51" s="20"/>
      <c r="AI51" s="20"/>
      <c r="AV51" s="20"/>
      <c r="AW51" s="20"/>
      <c r="BJ51" s="20"/>
    </row>
    <row r="52" spans="1:62" s="8" customFormat="1" ht="15" hidden="1">
      <c r="A52" s="29"/>
      <c r="B52" s="170"/>
      <c r="C52" s="29"/>
      <c r="D52" s="29"/>
      <c r="F52" s="29"/>
      <c r="G52" s="81">
        <v>2032</v>
      </c>
      <c r="I52" s="29"/>
      <c r="J52" s="29"/>
      <c r="L52" s="29"/>
      <c r="M52" s="85"/>
      <c r="O52" s="165"/>
      <c r="P52" s="165"/>
      <c r="R52" s="165"/>
      <c r="S52" s="165"/>
      <c r="U52" s="165"/>
      <c r="V52" s="165"/>
      <c r="W52" s="165"/>
      <c r="X52" s="165"/>
      <c r="Z52" s="29"/>
      <c r="AH52" s="20"/>
      <c r="AI52" s="20"/>
      <c r="AV52" s="20"/>
      <c r="AW52" s="20"/>
      <c r="BJ52" s="20"/>
    </row>
    <row r="53" spans="1:62" s="8" customFormat="1" ht="15" hidden="1">
      <c r="A53" s="29"/>
      <c r="B53" s="170"/>
      <c r="C53" s="29"/>
      <c r="D53" s="29"/>
      <c r="F53" s="29"/>
      <c r="G53" s="81">
        <v>2033</v>
      </c>
      <c r="I53" s="29"/>
      <c r="J53" s="29"/>
      <c r="L53" s="29"/>
      <c r="M53" s="85"/>
      <c r="O53" s="165"/>
      <c r="P53" s="165"/>
      <c r="R53" s="165"/>
      <c r="S53" s="165"/>
      <c r="U53" s="165"/>
      <c r="V53" s="165"/>
      <c r="W53" s="165"/>
      <c r="X53" s="165"/>
      <c r="Z53" s="29"/>
      <c r="AH53" s="20"/>
      <c r="AI53" s="20"/>
      <c r="AV53" s="20"/>
      <c r="AW53" s="20"/>
      <c r="BJ53" s="20"/>
    </row>
    <row r="54" spans="1:62" s="8" customFormat="1" ht="15" hidden="1">
      <c r="A54" s="29"/>
      <c r="B54" s="170"/>
      <c r="C54" s="29"/>
      <c r="D54" s="29"/>
      <c r="F54" s="29"/>
      <c r="G54" s="81">
        <v>2034</v>
      </c>
      <c r="I54" s="29"/>
      <c r="J54" s="29"/>
      <c r="L54" s="29"/>
      <c r="M54" s="85"/>
      <c r="O54" s="165"/>
      <c r="P54" s="165"/>
      <c r="R54" s="165"/>
      <c r="S54" s="165"/>
      <c r="U54" s="165"/>
      <c r="V54" s="165"/>
      <c r="W54" s="165"/>
      <c r="X54" s="165"/>
      <c r="Z54" s="29"/>
      <c r="AH54" s="20"/>
      <c r="AI54" s="20"/>
      <c r="AV54" s="20"/>
      <c r="AW54" s="20"/>
      <c r="BJ54" s="20"/>
    </row>
    <row r="55" spans="1:62" s="8" customFormat="1" ht="15" hidden="1">
      <c r="A55" s="29"/>
      <c r="B55" s="170"/>
      <c r="C55" s="29"/>
      <c r="D55" s="29"/>
      <c r="F55" s="29"/>
      <c r="G55" s="81">
        <v>2035</v>
      </c>
      <c r="I55" s="29"/>
      <c r="J55" s="29"/>
      <c r="L55" s="29"/>
      <c r="M55" s="85"/>
      <c r="O55" s="165"/>
      <c r="P55" s="165"/>
      <c r="R55" s="165"/>
      <c r="S55" s="165"/>
      <c r="U55" s="165"/>
      <c r="V55" s="165"/>
      <c r="W55" s="165"/>
      <c r="X55" s="165"/>
      <c r="Z55" s="29"/>
      <c r="AH55" s="20"/>
      <c r="AI55" s="20"/>
      <c r="AV55" s="20"/>
      <c r="AW55" s="20"/>
      <c r="BJ55" s="20"/>
    </row>
    <row r="56" spans="1:62" s="8" customFormat="1" ht="15" hidden="1">
      <c r="A56" s="29"/>
      <c r="B56" s="170"/>
      <c r="C56" s="29"/>
      <c r="D56" s="29"/>
      <c r="F56" s="29"/>
      <c r="G56" s="81">
        <v>2036</v>
      </c>
      <c r="I56" s="29"/>
      <c r="J56" s="29"/>
      <c r="L56" s="29"/>
      <c r="M56" s="85"/>
      <c r="O56" s="165"/>
      <c r="P56" s="165"/>
      <c r="R56" s="165"/>
      <c r="S56" s="165"/>
      <c r="U56" s="165"/>
      <c r="V56" s="165"/>
      <c r="W56" s="165"/>
      <c r="X56" s="165"/>
      <c r="Z56" s="29"/>
      <c r="AH56" s="20"/>
      <c r="AI56" s="20"/>
      <c r="AV56" s="20"/>
      <c r="AW56" s="20"/>
      <c r="BJ56" s="20"/>
    </row>
  </sheetData>
  <sheetProtection insertRows="0"/>
  <mergeCells count="13">
    <mergeCell ref="L7:M8"/>
    <mergeCell ref="B5:V5"/>
    <mergeCell ref="U7:X7"/>
    <mergeCell ref="Z7:Z8"/>
    <mergeCell ref="B7:B8"/>
    <mergeCell ref="C7:C8"/>
    <mergeCell ref="D7:D8"/>
    <mergeCell ref="O7:O8"/>
    <mergeCell ref="P7:P8"/>
    <mergeCell ref="R7:R8"/>
    <mergeCell ref="S7:S8"/>
    <mergeCell ref="I7:J7"/>
    <mergeCell ref="F7:G7"/>
  </mergeCells>
  <conditionalFormatting sqref="Z9:Z28">
    <cfRule type="cellIs" priority="64" dxfId="137" operator="equal" stopIfTrue="1">
      <formula>"tak"</formula>
    </cfRule>
  </conditionalFormatting>
  <conditionalFormatting sqref="Z9:Z28">
    <cfRule type="cellIs" priority="63" dxfId="1" operator="equal" stopIfTrue="1">
      <formula>"Nie"</formula>
    </cfRule>
  </conditionalFormatting>
  <conditionalFormatting sqref="U10:X10">
    <cfRule type="cellIs" priority="50" dxfId="262" operator="equal" stopIfTrue="1">
      <formula>0</formula>
    </cfRule>
  </conditionalFormatting>
  <conditionalFormatting sqref="U10">
    <cfRule type="cellIs" priority="49" dxfId="0" operator="greaterThan" stopIfTrue="1">
      <formula>0</formula>
    </cfRule>
  </conditionalFormatting>
  <conditionalFormatting sqref="W10">
    <cfRule type="cellIs" priority="48" dxfId="0" operator="greaterThan" stopIfTrue="1">
      <formula>0</formula>
    </cfRule>
  </conditionalFormatting>
  <conditionalFormatting sqref="V10">
    <cfRule type="cellIs" priority="47" dxfId="1" operator="greaterThan" stopIfTrue="1">
      <formula>0</formula>
    </cfRule>
  </conditionalFormatting>
  <conditionalFormatting sqref="X10">
    <cfRule type="cellIs" priority="46" dxfId="1" operator="greaterThan" stopIfTrue="1">
      <formula>0</formula>
    </cfRule>
  </conditionalFormatting>
  <conditionalFormatting sqref="U12:X12">
    <cfRule type="cellIs" priority="45" dxfId="262" operator="equal" stopIfTrue="1">
      <formula>0</formula>
    </cfRule>
  </conditionalFormatting>
  <conditionalFormatting sqref="U12">
    <cfRule type="cellIs" priority="44" dxfId="0" operator="greaterThan" stopIfTrue="1">
      <formula>0</formula>
    </cfRule>
  </conditionalFormatting>
  <conditionalFormatting sqref="W12">
    <cfRule type="cellIs" priority="43" dxfId="0" operator="greaterThan" stopIfTrue="1">
      <formula>0</formula>
    </cfRule>
  </conditionalFormatting>
  <conditionalFormatting sqref="V12">
    <cfRule type="cellIs" priority="42" dxfId="1" operator="greaterThan" stopIfTrue="1">
      <formula>0</formula>
    </cfRule>
  </conditionalFormatting>
  <conditionalFormatting sqref="X12">
    <cfRule type="cellIs" priority="41" dxfId="1" operator="greaterThan" stopIfTrue="1">
      <formula>0</formula>
    </cfRule>
  </conditionalFormatting>
  <conditionalFormatting sqref="U14:X14">
    <cfRule type="cellIs" priority="40" dxfId="262" operator="equal" stopIfTrue="1">
      <formula>0</formula>
    </cfRule>
  </conditionalFormatting>
  <conditionalFormatting sqref="U14">
    <cfRule type="cellIs" priority="39" dxfId="0" operator="greaterThan" stopIfTrue="1">
      <formula>0</formula>
    </cfRule>
  </conditionalFormatting>
  <conditionalFormatting sqref="W14">
    <cfRule type="cellIs" priority="38" dxfId="0" operator="greaterThan" stopIfTrue="1">
      <formula>0</formula>
    </cfRule>
  </conditionalFormatting>
  <conditionalFormatting sqref="V14">
    <cfRule type="cellIs" priority="37" dxfId="1" operator="greaterThan" stopIfTrue="1">
      <formula>0</formula>
    </cfRule>
  </conditionalFormatting>
  <conditionalFormatting sqref="X14">
    <cfRule type="cellIs" priority="36" dxfId="1" operator="greaterThan" stopIfTrue="1">
      <formula>0</formula>
    </cfRule>
  </conditionalFormatting>
  <conditionalFormatting sqref="U16:X16">
    <cfRule type="cellIs" priority="35" dxfId="262" operator="equal" stopIfTrue="1">
      <formula>0</formula>
    </cfRule>
  </conditionalFormatting>
  <conditionalFormatting sqref="U16">
    <cfRule type="cellIs" priority="34" dxfId="0" operator="greaterThan" stopIfTrue="1">
      <formula>0</formula>
    </cfRule>
  </conditionalFormatting>
  <conditionalFormatting sqref="W16">
    <cfRule type="cellIs" priority="33" dxfId="0" operator="greaterThan" stopIfTrue="1">
      <formula>0</formula>
    </cfRule>
  </conditionalFormatting>
  <conditionalFormatting sqref="V16">
    <cfRule type="cellIs" priority="32" dxfId="1" operator="greaterThan" stopIfTrue="1">
      <formula>0</formula>
    </cfRule>
  </conditionalFormatting>
  <conditionalFormatting sqref="X16">
    <cfRule type="cellIs" priority="31" dxfId="1" operator="greaterThan" stopIfTrue="1">
      <formula>0</formula>
    </cfRule>
  </conditionalFormatting>
  <conditionalFormatting sqref="U18:X18">
    <cfRule type="cellIs" priority="30" dxfId="262" operator="equal" stopIfTrue="1">
      <formula>0</formula>
    </cfRule>
  </conditionalFormatting>
  <conditionalFormatting sqref="U18">
    <cfRule type="cellIs" priority="29" dxfId="0" operator="greaterThan" stopIfTrue="1">
      <formula>0</formula>
    </cfRule>
  </conditionalFormatting>
  <conditionalFormatting sqref="W18">
    <cfRule type="cellIs" priority="28" dxfId="0" operator="greaterThan" stopIfTrue="1">
      <formula>0</formula>
    </cfRule>
  </conditionalFormatting>
  <conditionalFormatting sqref="V18">
    <cfRule type="cellIs" priority="27" dxfId="1" operator="greaterThan" stopIfTrue="1">
      <formula>0</formula>
    </cfRule>
  </conditionalFormatting>
  <conditionalFormatting sqref="X18">
    <cfRule type="cellIs" priority="26" dxfId="1" operator="greaterThan" stopIfTrue="1">
      <formula>0</formula>
    </cfRule>
  </conditionalFormatting>
  <conditionalFormatting sqref="U20:X20">
    <cfRule type="cellIs" priority="25" dxfId="262" operator="equal" stopIfTrue="1">
      <formula>0</formula>
    </cfRule>
  </conditionalFormatting>
  <conditionalFormatting sqref="U20">
    <cfRule type="cellIs" priority="24" dxfId="0" operator="greaterThan" stopIfTrue="1">
      <formula>0</formula>
    </cfRule>
  </conditionalFormatting>
  <conditionalFormatting sqref="W20">
    <cfRule type="cellIs" priority="23" dxfId="0" operator="greaterThan" stopIfTrue="1">
      <formula>0</formula>
    </cfRule>
  </conditionalFormatting>
  <conditionalFormatting sqref="V20">
    <cfRule type="cellIs" priority="22" dxfId="1" operator="greaterThan" stopIfTrue="1">
      <formula>0</formula>
    </cfRule>
  </conditionalFormatting>
  <conditionalFormatting sqref="X20">
    <cfRule type="cellIs" priority="21" dxfId="1" operator="greaterThan" stopIfTrue="1">
      <formula>0</formula>
    </cfRule>
  </conditionalFormatting>
  <conditionalFormatting sqref="U22:X22">
    <cfRule type="cellIs" priority="20" dxfId="262" operator="equal" stopIfTrue="1">
      <formula>0</formula>
    </cfRule>
  </conditionalFormatting>
  <conditionalFormatting sqref="U22">
    <cfRule type="cellIs" priority="19" dxfId="0" operator="greaterThan" stopIfTrue="1">
      <formula>0</formula>
    </cfRule>
  </conditionalFormatting>
  <conditionalFormatting sqref="W22">
    <cfRule type="cellIs" priority="18" dxfId="0" operator="greaterThan" stopIfTrue="1">
      <formula>0</formula>
    </cfRule>
  </conditionalFormatting>
  <conditionalFormatting sqref="V22">
    <cfRule type="cellIs" priority="17" dxfId="1" operator="greaterThan" stopIfTrue="1">
      <formula>0</formula>
    </cfRule>
  </conditionalFormatting>
  <conditionalFormatting sqref="X22">
    <cfRule type="cellIs" priority="16" dxfId="1" operator="greaterThan" stopIfTrue="1">
      <formula>0</formula>
    </cfRule>
  </conditionalFormatting>
  <conditionalFormatting sqref="U24:X24">
    <cfRule type="cellIs" priority="15" dxfId="262" operator="equal" stopIfTrue="1">
      <formula>0</formula>
    </cfRule>
  </conditionalFormatting>
  <conditionalFormatting sqref="U24">
    <cfRule type="cellIs" priority="14" dxfId="0" operator="greaterThan" stopIfTrue="1">
      <formula>0</formula>
    </cfRule>
  </conditionalFormatting>
  <conditionalFormatting sqref="W24">
    <cfRule type="cellIs" priority="13" dxfId="0" operator="greaterThan" stopIfTrue="1">
      <formula>0</formula>
    </cfRule>
  </conditionalFormatting>
  <conditionalFormatting sqref="V24">
    <cfRule type="cellIs" priority="12" dxfId="1" operator="greaterThan" stopIfTrue="1">
      <formula>0</formula>
    </cfRule>
  </conditionalFormatting>
  <conditionalFormatting sqref="X24">
    <cfRule type="cellIs" priority="11" dxfId="1" operator="greaterThan" stopIfTrue="1">
      <formula>0</formula>
    </cfRule>
  </conditionalFormatting>
  <conditionalFormatting sqref="U26:X26">
    <cfRule type="cellIs" priority="10" dxfId="262" operator="equal" stopIfTrue="1">
      <formula>0</formula>
    </cfRule>
  </conditionalFormatting>
  <conditionalFormatting sqref="U26">
    <cfRule type="cellIs" priority="9" dxfId="0" operator="greaterThan" stopIfTrue="1">
      <formula>0</formula>
    </cfRule>
  </conditionalFormatting>
  <conditionalFormatting sqref="W26">
    <cfRule type="cellIs" priority="8" dxfId="0" operator="greaterThan" stopIfTrue="1">
      <formula>0</formula>
    </cfRule>
  </conditionalFormatting>
  <conditionalFormatting sqref="V26">
    <cfRule type="cellIs" priority="7" dxfId="1" operator="greaterThan" stopIfTrue="1">
      <formula>0</formula>
    </cfRule>
  </conditionalFormatting>
  <conditionalFormatting sqref="X26">
    <cfRule type="cellIs" priority="6" dxfId="1" operator="greaterThan" stopIfTrue="1">
      <formula>0</formula>
    </cfRule>
  </conditionalFormatting>
  <conditionalFormatting sqref="U28:X28">
    <cfRule type="cellIs" priority="5" dxfId="262" operator="equal" stopIfTrue="1">
      <formula>0</formula>
    </cfRule>
  </conditionalFormatting>
  <conditionalFormatting sqref="U28">
    <cfRule type="cellIs" priority="4" dxfId="0" operator="greaterThan" stopIfTrue="1">
      <formula>0</formula>
    </cfRule>
  </conditionalFormatting>
  <conditionalFormatting sqref="W28">
    <cfRule type="cellIs" priority="3" dxfId="0" operator="greaterThan" stopIfTrue="1">
      <formula>0</formula>
    </cfRule>
  </conditionalFormatting>
  <conditionalFormatting sqref="V28">
    <cfRule type="cellIs" priority="2" dxfId="1" operator="greaterThan" stopIfTrue="1">
      <formula>0</formula>
    </cfRule>
  </conditionalFormatting>
  <conditionalFormatting sqref="X28">
    <cfRule type="cellIs" priority="1" dxfId="1" operator="greaterThan" stopIfTrue="1">
      <formula>0</formula>
    </cfRule>
  </conditionalFormatting>
  <dataValidations count="2">
    <dataValidation type="list" allowBlank="1" showInputMessage="1" showErrorMessage="1" sqref="F10 I28 F28 I26 F26 I24 F24 I22 F22 I20 F20 I18 F18 I16 F16 I14 F14 I12 F12 I10">
      <formula1>$F$34:$F$45</formula1>
    </dataValidation>
    <dataValidation type="list" allowBlank="1" showInputMessage="1" showErrorMessage="1" sqref="G10 J28 G28 J26 G26 J24 G24 J22 G22 J20 G20 J18 G18 J16 G16 J14 G14 J12 G12 J10">
      <formula1>$G$34:$G$56</formula1>
    </dataValidation>
  </dataValidations>
  <hyperlinks>
    <hyperlink ref="L10" location="'P1'!A1" display="PRZEJDŹ do zakładki projektu P1"/>
    <hyperlink ref="L12" location="'P2'!A1" display="PRZEJDŹ do zakładki projektu P2"/>
    <hyperlink ref="L14" location="'P3'!A1" display="PRZEJDŹ do zakładki projektu P3"/>
    <hyperlink ref="L16" location="'P4'!A1" display="PRZEJDŹ do zakładki projektu P4"/>
    <hyperlink ref="L18" location="'P5'!A1" display="PRZEJDŹ do zakładki projektu P5"/>
    <hyperlink ref="L20" location="'P6'!A1" display="PRZEJDŹ do zakładki projektu P6"/>
    <hyperlink ref="L22" location="'P7'!A1" display="PRZEJDŹ do zakładki projektu P7"/>
    <hyperlink ref="L24" location="'P8'!A1" display="PRZEJDŹ do zakładki projektu P8"/>
    <hyperlink ref="L26" location="'P9'!A1" display="PRZEJDŹ do zakładki projektu P9"/>
    <hyperlink ref="L28" location="'P10'!A1" display="PRZEJDŹ do zakładki projektu P100"/>
    <hyperlink ref="D2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8" activePane="bottomRight" state="frozen"/>
      <selection pane="topLeft" activeCell="A6" sqref="A6"/>
      <selection pane="topRight" activeCell="E6" sqref="E6"/>
      <selection pane="bottomLeft" activeCell="A25" sqref="A25"/>
      <selection pane="bottomRight" activeCell="AH19" sqref="AH19"/>
    </sheetView>
  </sheetViews>
  <sheetFormatPr defaultColWidth="8.796875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/>
    <col min="10" max="12" width="13" style="8" hidden="1" customWidth="1" outlineLevel="2"/>
    <col min="13" max="13" width="13" style="65" hidden="1" customWidth="1" outlineLevel="1"/>
    <col min="14" max="16" width="13" style="8" hidden="1" customWidth="1" outlineLevel="2"/>
    <col min="17" max="17" width="13" style="65" hidden="1" customWidth="1" outlineLevel="1"/>
    <col min="18" max="20" width="13" style="8" hidden="1" customWidth="1" outlineLevel="2"/>
    <col min="21" max="21" width="12.8984375" style="65" hidden="1" customWidth="1" outlineLevel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/>
    <col min="28" max="30" width="13" style="8" hidden="1" customWidth="1" outlineLevel="2"/>
    <col min="31" max="31" width="13" style="65" hidden="1" customWidth="1" outlineLevel="1"/>
    <col min="32" max="34" width="13" style="8" hidden="1" customWidth="1" outlineLevel="2"/>
    <col min="35" max="35" width="13" style="65" hidden="1" customWidth="1" outlineLevel="1"/>
    <col min="36" max="38" width="13" style="8" hidden="1" customWidth="1" outlineLevel="2"/>
    <col min="39" max="39" width="13" style="65" hidden="1" customWidth="1" outlineLevel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4" t="s">
        <v>61</v>
      </c>
      <c r="C2" s="148"/>
      <c r="D2" s="149"/>
      <c r="E2" s="149"/>
      <c r="F2" s="150"/>
      <c r="G2" s="150"/>
      <c r="H2" s="150"/>
      <c r="I2" s="372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72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72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72" t="str">
        <f>"Wciśnij |+| lub |-| na górze i rozwiń lub zwiń               IV kwartał "&amp;U14</f>
        <v>Wciśnij |+| lub |-| na górze i rozwiń lub zwiń               IV kwartał 2014</v>
      </c>
      <c r="V2" s="372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72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72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72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72" t="str">
        <f>"Wciśnij |+| lub |-| na górze i rozwiń lub zwiń               IV kwartał "&amp;AM14</f>
        <v>Wciśnij |+| lub |-| na górze i rozwiń lub zwiń               IV kwartał 2014</v>
      </c>
      <c r="AN2" s="372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5"/>
      <c r="C3" s="186"/>
      <c r="D3" s="200" t="s">
        <v>47</v>
      </c>
      <c r="E3" s="156"/>
      <c r="F3" s="157"/>
      <c r="G3" s="157"/>
      <c r="H3" s="157"/>
      <c r="I3" s="373"/>
      <c r="J3" s="201"/>
      <c r="K3" s="201"/>
      <c r="L3" s="201"/>
      <c r="M3" s="373"/>
      <c r="N3" s="201"/>
      <c r="O3" s="201"/>
      <c r="P3" s="201"/>
      <c r="Q3" s="373"/>
      <c r="R3" s="201"/>
      <c r="S3" s="201"/>
      <c r="T3" s="201"/>
      <c r="U3" s="373"/>
      <c r="V3" s="375"/>
      <c r="W3" s="201"/>
      <c r="X3" s="201"/>
      <c r="Y3" s="201"/>
      <c r="Z3" s="201"/>
      <c r="AA3" s="373"/>
      <c r="AB3" s="201"/>
      <c r="AC3" s="201"/>
      <c r="AD3" s="201"/>
      <c r="AE3" s="373"/>
      <c r="AF3" s="201"/>
      <c r="AG3" s="201"/>
      <c r="AH3" s="201"/>
      <c r="AI3" s="373"/>
      <c r="AJ3" s="201"/>
      <c r="AK3" s="201"/>
      <c r="AL3" s="201"/>
      <c r="AM3" s="373"/>
      <c r="AN3" s="373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5"/>
      <c r="C4" s="186"/>
      <c r="D4" s="175"/>
      <c r="E4" s="156"/>
      <c r="F4" s="157"/>
      <c r="G4" s="157"/>
      <c r="H4" s="157"/>
      <c r="I4" s="373"/>
      <c r="J4" s="201"/>
      <c r="K4" s="201"/>
      <c r="L4" s="201"/>
      <c r="M4" s="373"/>
      <c r="N4" s="201"/>
      <c r="O4" s="201"/>
      <c r="P4" s="201"/>
      <c r="Q4" s="373"/>
      <c r="R4" s="201"/>
      <c r="S4" s="201"/>
      <c r="T4" s="201"/>
      <c r="U4" s="373"/>
      <c r="V4" s="375"/>
      <c r="W4" s="201"/>
      <c r="X4" s="201"/>
      <c r="Y4" s="201"/>
      <c r="Z4" s="201"/>
      <c r="AA4" s="373"/>
      <c r="AB4" s="201"/>
      <c r="AC4" s="201"/>
      <c r="AD4" s="201"/>
      <c r="AE4" s="373"/>
      <c r="AF4" s="201"/>
      <c r="AG4" s="201"/>
      <c r="AH4" s="201"/>
      <c r="AI4" s="373"/>
      <c r="AJ4" s="201"/>
      <c r="AK4" s="201"/>
      <c r="AL4" s="201"/>
      <c r="AM4" s="373"/>
      <c r="AN4" s="373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6"/>
      <c r="C5" s="156"/>
      <c r="D5" s="199" t="s">
        <v>98</v>
      </c>
      <c r="E5" s="156"/>
      <c r="F5" s="157"/>
      <c r="G5" s="157"/>
      <c r="H5" s="157"/>
      <c r="I5" s="374"/>
      <c r="J5" s="201"/>
      <c r="K5" s="201"/>
      <c r="L5" s="201"/>
      <c r="M5" s="374"/>
      <c r="N5" s="201"/>
      <c r="O5" s="201"/>
      <c r="P5" s="201"/>
      <c r="Q5" s="374"/>
      <c r="R5" s="201"/>
      <c r="S5" s="201"/>
      <c r="T5" s="201"/>
      <c r="U5" s="374"/>
      <c r="V5" s="376"/>
      <c r="W5" s="201"/>
      <c r="X5" s="201"/>
      <c r="Y5" s="201"/>
      <c r="Z5" s="201"/>
      <c r="AA5" s="374"/>
      <c r="AB5" s="201"/>
      <c r="AC5" s="201"/>
      <c r="AD5" s="201"/>
      <c r="AE5" s="374"/>
      <c r="AF5" s="201"/>
      <c r="AG5" s="201"/>
      <c r="AH5" s="201"/>
      <c r="AI5" s="374"/>
      <c r="AJ5" s="201"/>
      <c r="AK5" s="201"/>
      <c r="AL5" s="201"/>
      <c r="AM5" s="374"/>
      <c r="AN5" s="374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.75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34" t="str">
        <f>'Lista projektów'!C10</f>
        <v>Zapobieganie starzeniu się miejskiej  infrastruktury drogowej i tramwajowej</v>
      </c>
      <c r="C10" s="435"/>
      <c r="D10" s="435"/>
      <c r="E10" s="436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39" t="s">
        <v>16</v>
      </c>
      <c r="C12" s="440"/>
      <c r="D12" s="176" t="str">
        <f>'Lista projektów'!$F$10</f>
        <v>Styczeń</v>
      </c>
      <c r="E12" s="177">
        <f>'Lista projektów'!G10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52" t="s">
        <v>109</v>
      </c>
      <c r="AQ12" s="36"/>
      <c r="AR12" s="455" t="s">
        <v>110</v>
      </c>
      <c r="AS12" s="456"/>
      <c r="AT12" s="457"/>
      <c r="AU12" s="447" t="s">
        <v>112</v>
      </c>
    </row>
    <row r="13" spans="2:47" ht="15" customHeight="1">
      <c r="B13" s="439" t="s">
        <v>17</v>
      </c>
      <c r="C13" s="440"/>
      <c r="D13" s="176" t="str">
        <f>'Lista projektów'!I10</f>
        <v>Grudzień</v>
      </c>
      <c r="E13" s="177">
        <f>'Lista projektów'!J10</f>
        <v>2014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53"/>
      <c r="AQ13" s="36"/>
      <c r="AR13" s="449" t="s">
        <v>114</v>
      </c>
      <c r="AS13" s="460" t="s">
        <v>111</v>
      </c>
      <c r="AT13" s="458" t="s">
        <v>113</v>
      </c>
      <c r="AU13" s="448"/>
    </row>
    <row r="14" spans="1:47" s="43" customFormat="1" ht="15" customHeight="1">
      <c r="A14" s="87"/>
      <c r="B14" s="439" t="s">
        <v>44</v>
      </c>
      <c r="C14" s="440"/>
      <c r="D14" s="437" t="str">
        <f>'Lista projektów'!D10</f>
        <v>Renata Podgórzanka</v>
      </c>
      <c r="E14" s="438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53"/>
      <c r="AQ14" s="36"/>
      <c r="AR14" s="450"/>
      <c r="AS14" s="461"/>
      <c r="AT14" s="459"/>
      <c r="AU14" s="448"/>
    </row>
    <row r="15" spans="1:47" s="44" customFormat="1" ht="15" customHeight="1" thickBot="1">
      <c r="A15" s="88"/>
      <c r="B15" s="439" t="str">
        <f>'Lista projektów'!Z7</f>
        <v>Czy projekt został zakończony?</v>
      </c>
      <c r="C15" s="440"/>
      <c r="D15" s="187" t="s">
        <v>35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54"/>
      <c r="AQ15" s="36"/>
      <c r="AR15" s="451"/>
      <c r="AS15" s="46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5.7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>IF(AR17&lt;0,"Brak przychodów !!!",IF(AS17&gt;0,"Wyższe przychody !!!",""))</f>
      </c>
    </row>
    <row r="18" spans="2:47" ht="15">
      <c r="B18" s="419" t="s">
        <v>180</v>
      </c>
      <c r="C18" s="420"/>
      <c r="D18" s="420"/>
      <c r="E18" s="421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4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/>
      <c r="AI18" s="69">
        <f>SUM(AF18:AH18)</f>
        <v>0</v>
      </c>
      <c r="AJ18" s="7"/>
      <c r="AK18" s="7"/>
      <c r="AL18" s="24"/>
      <c r="AM18" s="69">
        <f>SUM(AJ18:AL18)</f>
        <v>0</v>
      </c>
      <c r="AN18" s="182">
        <f aca="true" t="shared" si="5" ref="AN18:AN23">AM18+AI18+AE18+AA18</f>
        <v>0</v>
      </c>
      <c r="AO18" s="38"/>
      <c r="AP18" s="212">
        <f>IF(T18=0,0,AN18/V18)</f>
        <v>0</v>
      </c>
      <c r="AQ18" s="38"/>
      <c r="AR18" s="224">
        <f>IF(AT18&lt;0,AT18,0)</f>
        <v>-50000</v>
      </c>
      <c r="AS18" s="225">
        <f>IF(AT18&gt;0,AT18,0)</f>
        <v>0</v>
      </c>
      <c r="AT18" s="204">
        <f>AN18-V18</f>
        <v>-50000</v>
      </c>
      <c r="AU18" s="463" t="str">
        <f>IF(AR18&lt;0,"Brak przychodów !!!",IF(AS18&gt;0,"Wyższe przychody !!!",""))</f>
        <v>Brak przychodów !!!</v>
      </c>
    </row>
    <row r="19" spans="2:47" ht="15">
      <c r="B19" s="419" t="s">
        <v>180</v>
      </c>
      <c r="C19" s="420"/>
      <c r="D19" s="420"/>
      <c r="E19" s="421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4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5"/>
        <v>5760</v>
      </c>
      <c r="AO19" s="38"/>
      <c r="AP19" s="212">
        <f aca="true" t="shared" si="6" ref="AP19:AP36">IF(T19=0,0,AN19/V19)</f>
        <v>0.96</v>
      </c>
      <c r="AQ19" s="38"/>
      <c r="AR19" s="224">
        <f aca="true" t="shared" si="7" ref="AR19:AR36">IF(AT19&lt;0,AT19,0)</f>
        <v>-240</v>
      </c>
      <c r="AS19" s="225">
        <f aca="true" t="shared" si="8" ref="AS19:AS36">IF(AT19&gt;0,AT19,0)</f>
        <v>0</v>
      </c>
      <c r="AT19" s="204">
        <f aca="true" t="shared" si="9" ref="AT19:AT36">AN19-V19</f>
        <v>-240</v>
      </c>
      <c r="AU19" s="463" t="str">
        <f aca="true" t="shared" si="10" ref="AU19:AU36">IF(AR19&lt;0,"Brak przychodów !!!",IF(AS19&gt;0,"Wyższe przychody !!!",""))</f>
        <v>Brak przychodów !!!</v>
      </c>
    </row>
    <row r="20" spans="2:47" ht="15" customHeight="1" thickBot="1">
      <c r="B20" s="428" t="s">
        <v>180</v>
      </c>
      <c r="C20" s="429"/>
      <c r="D20" s="429"/>
      <c r="E20" s="430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4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/>
      <c r="AL20" s="25"/>
      <c r="AM20" s="246">
        <f>SUM(AJ20:AL20)</f>
        <v>0</v>
      </c>
      <c r="AN20" s="247">
        <f t="shared" si="5"/>
        <v>0</v>
      </c>
      <c r="AO20" s="38"/>
      <c r="AP20" s="248">
        <f t="shared" si="6"/>
        <v>0</v>
      </c>
      <c r="AQ20" s="38"/>
      <c r="AR20" s="249">
        <f t="shared" si="7"/>
        <v>0</v>
      </c>
      <c r="AS20" s="250">
        <f t="shared" si="8"/>
        <v>0</v>
      </c>
      <c r="AT20" s="251">
        <f t="shared" si="9"/>
        <v>0</v>
      </c>
      <c r="AU20" s="464">
        <f t="shared" si="10"/>
      </c>
    </row>
    <row r="21" spans="1:47" s="263" customFormat="1" ht="20.25" customHeight="1" thickBot="1">
      <c r="A21" s="252"/>
      <c r="B21" s="425" t="s">
        <v>181</v>
      </c>
      <c r="C21" s="426"/>
      <c r="D21" s="426"/>
      <c r="E21" s="427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480</v>
      </c>
      <c r="AI21" s="255">
        <f t="shared" si="12"/>
        <v>1440</v>
      </c>
      <c r="AJ21" s="253">
        <f t="shared" si="12"/>
        <v>480</v>
      </c>
      <c r="AK21" s="253">
        <f t="shared" si="12"/>
        <v>480</v>
      </c>
      <c r="AL21" s="254">
        <f t="shared" si="12"/>
        <v>480</v>
      </c>
      <c r="AM21" s="255">
        <f t="shared" si="12"/>
        <v>1440</v>
      </c>
      <c r="AN21" s="257">
        <f t="shared" si="12"/>
        <v>5760</v>
      </c>
      <c r="AO21" s="258"/>
      <c r="AP21" s="259">
        <f t="shared" si="6"/>
        <v>0.10285714285714286</v>
      </c>
      <c r="AQ21" s="38"/>
      <c r="AR21" s="260">
        <f t="shared" si="7"/>
        <v>-50240</v>
      </c>
      <c r="AS21" s="261">
        <f t="shared" si="8"/>
        <v>0</v>
      </c>
      <c r="AT21" s="262">
        <f t="shared" si="9"/>
        <v>-50240</v>
      </c>
      <c r="AU21" s="465" t="str">
        <f t="shared" si="10"/>
        <v>Brak przychodów !!!</v>
      </c>
    </row>
    <row r="22" spans="2:47" ht="15" customHeight="1">
      <c r="B22" s="431" t="s">
        <v>180</v>
      </c>
      <c r="C22" s="432"/>
      <c r="D22" s="432"/>
      <c r="E22" s="433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4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5"/>
        <v>5000</v>
      </c>
      <c r="AO22" s="36"/>
      <c r="AP22" s="268">
        <f t="shared" si="6"/>
        <v>0</v>
      </c>
      <c r="AQ22" s="36"/>
      <c r="AR22" s="269">
        <f t="shared" si="7"/>
        <v>0</v>
      </c>
      <c r="AS22" s="270">
        <f t="shared" si="8"/>
        <v>5000</v>
      </c>
      <c r="AT22" s="271">
        <f t="shared" si="9"/>
        <v>5000</v>
      </c>
      <c r="AU22" s="272" t="str">
        <f t="shared" si="10"/>
        <v>Wyższe przychody !!!</v>
      </c>
    </row>
    <row r="23" spans="2:47" ht="15">
      <c r="B23" s="413" t="s">
        <v>180</v>
      </c>
      <c r="C23" s="414"/>
      <c r="D23" s="414"/>
      <c r="E23" s="415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4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5"/>
        <v>400</v>
      </c>
      <c r="AO23" s="36"/>
      <c r="AP23" s="212">
        <f t="shared" si="6"/>
        <v>0</v>
      </c>
      <c r="AQ23" s="36"/>
      <c r="AR23" s="224">
        <f t="shared" si="7"/>
        <v>0</v>
      </c>
      <c r="AS23" s="225">
        <f t="shared" si="8"/>
        <v>400</v>
      </c>
      <c r="AT23" s="204">
        <f t="shared" si="9"/>
        <v>400</v>
      </c>
      <c r="AU23" s="206" t="str">
        <f t="shared" si="10"/>
        <v>Wyższe przychody !!!</v>
      </c>
    </row>
    <row r="24" spans="2:47" ht="15.75" thickBot="1">
      <c r="B24" s="413" t="s">
        <v>180</v>
      </c>
      <c r="C24" s="414"/>
      <c r="D24" s="414"/>
      <c r="E24" s="415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6"/>
        <v>0</v>
      </c>
      <c r="AQ24" s="36"/>
      <c r="AR24" s="224">
        <f t="shared" si="7"/>
        <v>0</v>
      </c>
      <c r="AS24" s="225">
        <f t="shared" si="8"/>
        <v>0</v>
      </c>
      <c r="AT24" s="204">
        <f t="shared" si="9"/>
        <v>0</v>
      </c>
      <c r="AU24" s="206">
        <f t="shared" si="10"/>
      </c>
    </row>
    <row r="25" spans="1:47" s="286" customFormat="1" ht="20.25" customHeight="1" thickBot="1">
      <c r="A25" s="273"/>
      <c r="B25" s="422" t="s">
        <v>182</v>
      </c>
      <c r="C25" s="423"/>
      <c r="D25" s="423"/>
      <c r="E25" s="424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6"/>
        <v>0</v>
      </c>
      <c r="AQ25" s="279"/>
      <c r="AR25" s="282">
        <f t="shared" si="7"/>
        <v>0</v>
      </c>
      <c r="AS25" s="283">
        <f t="shared" si="8"/>
        <v>5400</v>
      </c>
      <c r="AT25" s="284">
        <f t="shared" si="9"/>
        <v>5400</v>
      </c>
      <c r="AU25" s="285" t="str">
        <f t="shared" si="10"/>
        <v>Wyższe przychody !!!</v>
      </c>
    </row>
    <row r="26" spans="2:47" ht="15">
      <c r="B26" s="413" t="s">
        <v>180</v>
      </c>
      <c r="C26" s="414"/>
      <c r="D26" s="414"/>
      <c r="E26" s="415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6"/>
        <v>0</v>
      </c>
      <c r="AQ26" s="36"/>
      <c r="AR26" s="224">
        <f t="shared" si="7"/>
        <v>0</v>
      </c>
      <c r="AS26" s="225">
        <f t="shared" si="8"/>
        <v>0</v>
      </c>
      <c r="AT26" s="204">
        <f t="shared" si="9"/>
        <v>0</v>
      </c>
      <c r="AU26" s="206">
        <f t="shared" si="10"/>
      </c>
    </row>
    <row r="27" spans="2:47" ht="15">
      <c r="B27" s="413" t="s">
        <v>180</v>
      </c>
      <c r="C27" s="414"/>
      <c r="D27" s="414"/>
      <c r="E27" s="415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6"/>
        <v>0</v>
      </c>
      <c r="AQ27" s="36"/>
      <c r="AR27" s="224">
        <f t="shared" si="7"/>
        <v>0</v>
      </c>
      <c r="AS27" s="225">
        <f t="shared" si="8"/>
        <v>0</v>
      </c>
      <c r="AT27" s="204">
        <f t="shared" si="9"/>
        <v>0</v>
      </c>
      <c r="AU27" s="206">
        <f t="shared" si="10"/>
      </c>
    </row>
    <row r="28" spans="2:47" ht="15.75" thickBot="1">
      <c r="B28" s="413" t="s">
        <v>180</v>
      </c>
      <c r="C28" s="414"/>
      <c r="D28" s="414"/>
      <c r="E28" s="415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6"/>
        <v>0</v>
      </c>
      <c r="AQ28" s="36"/>
      <c r="AR28" s="224">
        <f t="shared" si="7"/>
        <v>0</v>
      </c>
      <c r="AS28" s="225">
        <f t="shared" si="8"/>
        <v>0</v>
      </c>
      <c r="AT28" s="204">
        <f t="shared" si="9"/>
        <v>0</v>
      </c>
      <c r="AU28" s="206">
        <f t="shared" si="10"/>
      </c>
    </row>
    <row r="29" spans="1:47" s="286" customFormat="1" ht="20.25" customHeight="1" thickBot="1">
      <c r="A29" s="273"/>
      <c r="B29" s="422" t="s">
        <v>183</v>
      </c>
      <c r="C29" s="423"/>
      <c r="D29" s="423"/>
      <c r="E29" s="424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6"/>
        <v>0</v>
      </c>
      <c r="AQ29" s="279"/>
      <c r="AR29" s="282">
        <f t="shared" si="7"/>
        <v>0</v>
      </c>
      <c r="AS29" s="283">
        <f t="shared" si="8"/>
        <v>0</v>
      </c>
      <c r="AT29" s="284">
        <f t="shared" si="9"/>
        <v>0</v>
      </c>
      <c r="AU29" s="285">
        <f t="shared" si="10"/>
      </c>
    </row>
    <row r="30" spans="2:47" ht="15">
      <c r="B30" s="413" t="s">
        <v>180</v>
      </c>
      <c r="C30" s="414"/>
      <c r="D30" s="414"/>
      <c r="E30" s="415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6"/>
        <v>0</v>
      </c>
      <c r="AQ30" s="36"/>
      <c r="AR30" s="224">
        <f t="shared" si="7"/>
        <v>0</v>
      </c>
      <c r="AS30" s="225">
        <f t="shared" si="8"/>
        <v>0</v>
      </c>
      <c r="AT30" s="204">
        <f t="shared" si="9"/>
        <v>0</v>
      </c>
      <c r="AU30" s="206">
        <f t="shared" si="10"/>
      </c>
    </row>
    <row r="31" spans="2:47" ht="15">
      <c r="B31" s="413" t="s">
        <v>180</v>
      </c>
      <c r="C31" s="414"/>
      <c r="D31" s="414"/>
      <c r="E31" s="415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6"/>
        <v>0</v>
      </c>
      <c r="AQ31" s="36"/>
      <c r="AR31" s="224">
        <f t="shared" si="7"/>
        <v>0</v>
      </c>
      <c r="AS31" s="225">
        <f t="shared" si="8"/>
        <v>0</v>
      </c>
      <c r="AT31" s="204">
        <f t="shared" si="9"/>
        <v>0</v>
      </c>
      <c r="AU31" s="206">
        <f t="shared" si="10"/>
      </c>
    </row>
    <row r="32" spans="2:47" ht="15.75" thickBot="1">
      <c r="B32" s="413" t="s">
        <v>180</v>
      </c>
      <c r="C32" s="414"/>
      <c r="D32" s="414"/>
      <c r="E32" s="415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6"/>
        <v>0</v>
      </c>
      <c r="AQ32" s="36"/>
      <c r="AR32" s="224">
        <f t="shared" si="7"/>
        <v>0</v>
      </c>
      <c r="AS32" s="225">
        <f t="shared" si="8"/>
        <v>0</v>
      </c>
      <c r="AT32" s="204">
        <f t="shared" si="9"/>
        <v>0</v>
      </c>
      <c r="AU32" s="206">
        <f t="shared" si="10"/>
      </c>
    </row>
    <row r="33" spans="1:47" s="286" customFormat="1" ht="20.25" customHeight="1" thickBot="1">
      <c r="A33" s="273"/>
      <c r="B33" s="422" t="s">
        <v>184</v>
      </c>
      <c r="C33" s="423"/>
      <c r="D33" s="423"/>
      <c r="E33" s="424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6"/>
        <v>0</v>
      </c>
      <c r="AQ33" s="279"/>
      <c r="AR33" s="282">
        <f t="shared" si="7"/>
        <v>0</v>
      </c>
      <c r="AS33" s="283">
        <f t="shared" si="8"/>
        <v>0</v>
      </c>
      <c r="AT33" s="284">
        <f t="shared" si="9"/>
        <v>0</v>
      </c>
      <c r="AU33" s="285">
        <f t="shared" si="10"/>
      </c>
    </row>
    <row r="34" spans="1:47" s="263" customFormat="1" ht="20.25" customHeight="1" thickBot="1">
      <c r="A34" s="252"/>
      <c r="B34" s="425" t="s">
        <v>185</v>
      </c>
      <c r="C34" s="426"/>
      <c r="D34" s="426"/>
      <c r="E34" s="427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6"/>
        <v>0</v>
      </c>
      <c r="AQ34" s="36"/>
      <c r="AR34" s="260">
        <f t="shared" si="7"/>
        <v>0</v>
      </c>
      <c r="AS34" s="261">
        <f t="shared" si="8"/>
        <v>5400</v>
      </c>
      <c r="AT34" s="262">
        <f t="shared" si="9"/>
        <v>5400</v>
      </c>
      <c r="AU34" s="288" t="str">
        <f t="shared" si="10"/>
        <v>Wyższe przychody !!!</v>
      </c>
    </row>
    <row r="35" spans="2:47" ht="15.75" hidden="1" thickBot="1">
      <c r="B35" s="419"/>
      <c r="C35" s="420"/>
      <c r="D35" s="420"/>
      <c r="E35" s="421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6"/>
        <v>0</v>
      </c>
      <c r="AQ35" s="36"/>
      <c r="AR35" s="224">
        <f t="shared" si="7"/>
        <v>0</v>
      </c>
      <c r="AS35" s="225">
        <f t="shared" si="8"/>
        <v>0</v>
      </c>
      <c r="AT35" s="204">
        <f t="shared" si="9"/>
        <v>0</v>
      </c>
      <c r="AU35" s="209">
        <f t="shared" si="10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480</v>
      </c>
      <c r="AI36" s="60">
        <f t="shared" si="32"/>
        <v>1440</v>
      </c>
      <c r="AJ36" s="21">
        <f t="shared" si="32"/>
        <v>480</v>
      </c>
      <c r="AK36" s="21">
        <f t="shared" si="32"/>
        <v>480</v>
      </c>
      <c r="AL36" s="26">
        <f t="shared" si="32"/>
        <v>5880</v>
      </c>
      <c r="AM36" s="60">
        <f t="shared" si="32"/>
        <v>6840</v>
      </c>
      <c r="AN36" s="183">
        <f t="shared" si="32"/>
        <v>11160</v>
      </c>
      <c r="AO36" s="36"/>
      <c r="AP36" s="213">
        <f t="shared" si="6"/>
        <v>0.1992857142857143</v>
      </c>
      <c r="AQ36" s="36"/>
      <c r="AR36" s="226">
        <f t="shared" si="7"/>
        <v>-44840</v>
      </c>
      <c r="AS36" s="227">
        <f t="shared" si="8"/>
        <v>0</v>
      </c>
      <c r="AT36" s="219">
        <f t="shared" si="9"/>
        <v>-44840</v>
      </c>
      <c r="AU36" s="207" t="str">
        <f t="shared" si="10"/>
        <v>Brak przychodów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5.7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5">
      <c r="B39" s="416" t="s">
        <v>0</v>
      </c>
      <c r="C39" s="417"/>
      <c r="D39" s="417"/>
      <c r="E39" s="418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5">
      <c r="B40" s="416" t="s">
        <v>102</v>
      </c>
      <c r="C40" s="417"/>
      <c r="D40" s="417"/>
      <c r="E40" s="418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5">
      <c r="B41" s="416" t="s">
        <v>103</v>
      </c>
      <c r="C41" s="417"/>
      <c r="D41" s="417"/>
      <c r="E41" s="418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5">
      <c r="B42" s="416" t="s">
        <v>104</v>
      </c>
      <c r="C42" s="417"/>
      <c r="D42" s="417"/>
      <c r="E42" s="418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5">
      <c r="B43" s="416" t="s">
        <v>105</v>
      </c>
      <c r="C43" s="417"/>
      <c r="D43" s="417"/>
      <c r="E43" s="418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5">
      <c r="B44" s="416" t="s">
        <v>106</v>
      </c>
      <c r="C44" s="417"/>
      <c r="D44" s="417"/>
      <c r="E44" s="418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5">
      <c r="B45" s="416" t="s">
        <v>107</v>
      </c>
      <c r="C45" s="417"/>
      <c r="D45" s="417"/>
      <c r="E45" s="418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5">
      <c r="B46" s="416" t="s">
        <v>108</v>
      </c>
      <c r="C46" s="417"/>
      <c r="D46" s="417"/>
      <c r="E46" s="418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5">
      <c r="B47" s="416"/>
      <c r="C47" s="417"/>
      <c r="D47" s="417"/>
      <c r="E47" s="418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5">
      <c r="B48" s="416"/>
      <c r="C48" s="417"/>
      <c r="D48" s="417"/>
      <c r="E48" s="418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5">
      <c r="B49" s="416"/>
      <c r="C49" s="417"/>
      <c r="D49" s="417"/>
      <c r="E49" s="418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5">
      <c r="B50" s="416"/>
      <c r="C50" s="417"/>
      <c r="D50" s="417"/>
      <c r="E50" s="418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5">
      <c r="B51" s="416"/>
      <c r="C51" s="417"/>
      <c r="D51" s="417"/>
      <c r="E51" s="418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5">
      <c r="B52" s="416"/>
      <c r="C52" s="417"/>
      <c r="D52" s="417"/>
      <c r="E52" s="418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5">
      <c r="B53" s="416"/>
      <c r="C53" s="417"/>
      <c r="D53" s="417"/>
      <c r="E53" s="418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5">
      <c r="B54" s="416"/>
      <c r="C54" s="417"/>
      <c r="D54" s="417"/>
      <c r="E54" s="418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5">
      <c r="B55" s="416"/>
      <c r="C55" s="417"/>
      <c r="D55" s="417"/>
      <c r="E55" s="418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5">
      <c r="B56" s="416"/>
      <c r="C56" s="417"/>
      <c r="D56" s="417"/>
      <c r="E56" s="418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5">
      <c r="B57" s="416"/>
      <c r="C57" s="417"/>
      <c r="D57" s="417"/>
      <c r="E57" s="418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5">
      <c r="B58" s="416"/>
      <c r="C58" s="417"/>
      <c r="D58" s="417"/>
      <c r="E58" s="418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5">
      <c r="B59" s="416"/>
      <c r="C59" s="417"/>
      <c r="D59" s="417"/>
      <c r="E59" s="418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5">
      <c r="B60" s="416"/>
      <c r="C60" s="417"/>
      <c r="D60" s="417"/>
      <c r="E60" s="418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5">
      <c r="B61" s="416"/>
      <c r="C61" s="417"/>
      <c r="D61" s="417"/>
      <c r="E61" s="418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5">
      <c r="B62" s="416"/>
      <c r="C62" s="417"/>
      <c r="D62" s="417"/>
      <c r="E62" s="418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5">
      <c r="B63" s="416"/>
      <c r="C63" s="417"/>
      <c r="D63" s="417"/>
      <c r="E63" s="418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5">
      <c r="B64" s="416"/>
      <c r="C64" s="417"/>
      <c r="D64" s="417"/>
      <c r="E64" s="418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5">
      <c r="B65" s="416"/>
      <c r="C65" s="417"/>
      <c r="D65" s="417"/>
      <c r="E65" s="418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5">
      <c r="B66" s="416"/>
      <c r="C66" s="417"/>
      <c r="D66" s="417"/>
      <c r="E66" s="418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5">
      <c r="B67" s="416"/>
      <c r="C67" s="417"/>
      <c r="D67" s="417"/>
      <c r="E67" s="418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5.75" thickBot="1">
      <c r="B68" s="416"/>
      <c r="C68" s="417"/>
      <c r="D68" s="417"/>
      <c r="E68" s="418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5.75" hidden="1" thickBot="1">
      <c r="B69" s="416"/>
      <c r="C69" s="417"/>
      <c r="D69" s="417"/>
      <c r="E69" s="418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29:E29"/>
    <mergeCell ref="B23:E23"/>
    <mergeCell ref="B24:E24"/>
    <mergeCell ref="B25:E25"/>
    <mergeCell ref="B26:E26"/>
    <mergeCell ref="B27:E27"/>
    <mergeCell ref="B28:E28"/>
    <mergeCell ref="AP12:AP15"/>
    <mergeCell ref="AR12:AT12"/>
    <mergeCell ref="AT13:AT14"/>
    <mergeCell ref="AS13:AS15"/>
    <mergeCell ref="I2:I5"/>
    <mergeCell ref="AE2:AE5"/>
    <mergeCell ref="AI2:AI5"/>
    <mergeCell ref="AM2:AM5"/>
    <mergeCell ref="AA2:AA5"/>
    <mergeCell ref="AU12:AU14"/>
    <mergeCell ref="AN2:AN5"/>
    <mergeCell ref="AR13:AR15"/>
    <mergeCell ref="M2:M5"/>
    <mergeCell ref="Q2:Q5"/>
    <mergeCell ref="U2:U5"/>
    <mergeCell ref="B19:E19"/>
    <mergeCell ref="B8:E8"/>
    <mergeCell ref="B12:C12"/>
    <mergeCell ref="B13:C13"/>
    <mergeCell ref="B14:C14"/>
    <mergeCell ref="V2:V5"/>
    <mergeCell ref="B2:B5"/>
    <mergeCell ref="B33:E33"/>
    <mergeCell ref="B34:E34"/>
    <mergeCell ref="B20:E20"/>
    <mergeCell ref="B21:E21"/>
    <mergeCell ref="B22:E22"/>
    <mergeCell ref="B10:E10"/>
    <mergeCell ref="D14:E14"/>
    <mergeCell ref="B30:E30"/>
    <mergeCell ref="B15:C15"/>
    <mergeCell ref="B18:E18"/>
    <mergeCell ref="B48:E48"/>
    <mergeCell ref="B35:E35"/>
    <mergeCell ref="B39:E39"/>
    <mergeCell ref="B40:E40"/>
    <mergeCell ref="B41:E41"/>
    <mergeCell ref="B42:E42"/>
    <mergeCell ref="B53:E53"/>
    <mergeCell ref="B54:E54"/>
    <mergeCell ref="B55:E55"/>
    <mergeCell ref="B56:E56"/>
    <mergeCell ref="B57:E57"/>
    <mergeCell ref="B43:E43"/>
    <mergeCell ref="B44:E44"/>
    <mergeCell ref="B45:E45"/>
    <mergeCell ref="B46:E46"/>
    <mergeCell ref="B47:E47"/>
    <mergeCell ref="B67:E67"/>
    <mergeCell ref="B68:E68"/>
    <mergeCell ref="B65:E65"/>
    <mergeCell ref="B69:E69"/>
    <mergeCell ref="B60:E60"/>
    <mergeCell ref="B61:E61"/>
    <mergeCell ref="B62:E62"/>
    <mergeCell ref="B63:E63"/>
    <mergeCell ref="B31:E31"/>
    <mergeCell ref="B32:E32"/>
    <mergeCell ref="B64:E64"/>
    <mergeCell ref="B58:E58"/>
    <mergeCell ref="B59:E59"/>
    <mergeCell ref="B66:E66"/>
    <mergeCell ref="B49:E49"/>
    <mergeCell ref="B50:E50"/>
    <mergeCell ref="B51:E51"/>
    <mergeCell ref="B52:E52"/>
  </mergeCells>
  <conditionalFormatting sqref="D15">
    <cfRule type="cellIs" priority="29" dxfId="137" operator="equal" stopIfTrue="1">
      <formula>"tak"</formula>
    </cfRule>
  </conditionalFormatting>
  <conditionalFormatting sqref="D15">
    <cfRule type="cellIs" priority="28" dxfId="1" operator="equal" stopIfTrue="1">
      <formula>"Nie"</formula>
    </cfRule>
  </conditionalFormatting>
  <conditionalFormatting sqref="AU18:AU36">
    <cfRule type="cellIs" priority="11" dxfId="0" operator="equal" stopIfTrue="1">
      <formula>"Wyższe przychody !!!"</formula>
    </cfRule>
    <cfRule type="cellIs" priority="12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ignoredErrors>
    <ignoredError sqref="D1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36" activePane="bottomRight" state="frozen"/>
      <selection pane="topLeft" activeCell="AR21" sqref="AR21"/>
      <selection pane="topRight" activeCell="AR21" sqref="AR21"/>
      <selection pane="bottomLeft" activeCell="AR21" sqref="AR21"/>
      <selection pane="bottomRight" activeCell="D3" sqref="D3"/>
    </sheetView>
  </sheetViews>
  <sheetFormatPr defaultColWidth="8.796875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4" t="s">
        <v>61</v>
      </c>
      <c r="C2" s="148"/>
      <c r="D2" s="149"/>
      <c r="E2" s="149"/>
      <c r="F2" s="150"/>
      <c r="G2" s="150"/>
      <c r="H2" s="150"/>
      <c r="I2" s="372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72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72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72" t="str">
        <f>"Wciśnij |+| lub |-| na górze i rozwiń lub zwiń               IV kwartał "&amp;U14</f>
        <v>Wciśnij |+| lub |-| na górze i rozwiń lub zwiń               IV kwartał 2014</v>
      </c>
      <c r="V2" s="372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72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72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72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72" t="str">
        <f>"Wciśnij |+| lub |-| na górze i rozwiń lub zwiń               IV kwartał "&amp;AM14</f>
        <v>Wciśnij |+| lub |-| na górze i rozwiń lub zwiń               IV kwartał 2014</v>
      </c>
      <c r="AN2" s="372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5"/>
      <c r="C3" s="186"/>
      <c r="D3" s="200" t="s">
        <v>47</v>
      </c>
      <c r="E3" s="156"/>
      <c r="F3" s="157"/>
      <c r="G3" s="157"/>
      <c r="H3" s="157"/>
      <c r="I3" s="373"/>
      <c r="J3" s="201"/>
      <c r="K3" s="201"/>
      <c r="L3" s="201"/>
      <c r="M3" s="373"/>
      <c r="N3" s="201"/>
      <c r="O3" s="201"/>
      <c r="P3" s="201"/>
      <c r="Q3" s="373"/>
      <c r="R3" s="201"/>
      <c r="S3" s="201"/>
      <c r="T3" s="201"/>
      <c r="U3" s="373"/>
      <c r="V3" s="375"/>
      <c r="W3" s="201"/>
      <c r="X3" s="201"/>
      <c r="Y3" s="201"/>
      <c r="Z3" s="201"/>
      <c r="AA3" s="373"/>
      <c r="AB3" s="201"/>
      <c r="AC3" s="201"/>
      <c r="AD3" s="201"/>
      <c r="AE3" s="373"/>
      <c r="AF3" s="201"/>
      <c r="AG3" s="201"/>
      <c r="AH3" s="201"/>
      <c r="AI3" s="373"/>
      <c r="AJ3" s="201"/>
      <c r="AK3" s="201"/>
      <c r="AL3" s="201"/>
      <c r="AM3" s="373"/>
      <c r="AN3" s="373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5"/>
      <c r="C4" s="186"/>
      <c r="D4" s="175"/>
      <c r="E4" s="156"/>
      <c r="F4" s="157"/>
      <c r="G4" s="157"/>
      <c r="H4" s="157"/>
      <c r="I4" s="373"/>
      <c r="J4" s="201"/>
      <c r="K4" s="201"/>
      <c r="L4" s="201"/>
      <c r="M4" s="373"/>
      <c r="N4" s="201"/>
      <c r="O4" s="201"/>
      <c r="P4" s="201"/>
      <c r="Q4" s="373"/>
      <c r="R4" s="201"/>
      <c r="S4" s="201"/>
      <c r="T4" s="201"/>
      <c r="U4" s="373"/>
      <c r="V4" s="375"/>
      <c r="W4" s="201"/>
      <c r="X4" s="201"/>
      <c r="Y4" s="201"/>
      <c r="Z4" s="201"/>
      <c r="AA4" s="373"/>
      <c r="AB4" s="201"/>
      <c r="AC4" s="201"/>
      <c r="AD4" s="201"/>
      <c r="AE4" s="373"/>
      <c r="AF4" s="201"/>
      <c r="AG4" s="201"/>
      <c r="AH4" s="201"/>
      <c r="AI4" s="373"/>
      <c r="AJ4" s="201"/>
      <c r="AK4" s="201"/>
      <c r="AL4" s="201"/>
      <c r="AM4" s="373"/>
      <c r="AN4" s="373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6"/>
      <c r="C5" s="156"/>
      <c r="D5" s="199" t="s">
        <v>98</v>
      </c>
      <c r="E5" s="156"/>
      <c r="F5" s="157"/>
      <c r="G5" s="157"/>
      <c r="H5" s="157"/>
      <c r="I5" s="374"/>
      <c r="J5" s="201"/>
      <c r="K5" s="201"/>
      <c r="L5" s="201"/>
      <c r="M5" s="374"/>
      <c r="N5" s="201"/>
      <c r="O5" s="201"/>
      <c r="P5" s="201"/>
      <c r="Q5" s="374"/>
      <c r="R5" s="201"/>
      <c r="S5" s="201"/>
      <c r="T5" s="201"/>
      <c r="U5" s="374"/>
      <c r="V5" s="376"/>
      <c r="W5" s="201"/>
      <c r="X5" s="201"/>
      <c r="Y5" s="201"/>
      <c r="Z5" s="201"/>
      <c r="AA5" s="374"/>
      <c r="AB5" s="201"/>
      <c r="AC5" s="201"/>
      <c r="AD5" s="201"/>
      <c r="AE5" s="374"/>
      <c r="AF5" s="201"/>
      <c r="AG5" s="201"/>
      <c r="AH5" s="201"/>
      <c r="AI5" s="374"/>
      <c r="AJ5" s="201"/>
      <c r="AK5" s="201"/>
      <c r="AL5" s="201"/>
      <c r="AM5" s="374"/>
      <c r="AN5" s="374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.75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34" t="str">
        <f>'Lista projektów'!C12</f>
        <v>Ratujemy most drogowy w Zabieżkach</v>
      </c>
      <c r="C10" s="435"/>
      <c r="D10" s="435"/>
      <c r="E10" s="436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39" t="s">
        <v>16</v>
      </c>
      <c r="C12" s="440"/>
      <c r="D12" s="176" t="str">
        <f>'Lista projektów'!$F$12</f>
        <v>Czerwiec</v>
      </c>
      <c r="E12" s="177">
        <f>'Lista projektów'!G12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52" t="s">
        <v>109</v>
      </c>
      <c r="AQ12" s="36"/>
      <c r="AR12" s="455" t="s">
        <v>110</v>
      </c>
      <c r="AS12" s="456"/>
      <c r="AT12" s="457"/>
      <c r="AU12" s="447" t="s">
        <v>112</v>
      </c>
    </row>
    <row r="13" spans="2:47" ht="15" customHeight="1">
      <c r="B13" s="439" t="s">
        <v>17</v>
      </c>
      <c r="C13" s="440"/>
      <c r="D13" s="176" t="str">
        <f>'Lista projektów'!I12</f>
        <v>Grudzień</v>
      </c>
      <c r="E13" s="177">
        <f>'Lista projektów'!J12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53"/>
      <c r="AQ13" s="36"/>
      <c r="AR13" s="449" t="s">
        <v>114</v>
      </c>
      <c r="AS13" s="460" t="s">
        <v>111</v>
      </c>
      <c r="AT13" s="458" t="s">
        <v>113</v>
      </c>
      <c r="AU13" s="448"/>
    </row>
    <row r="14" spans="1:47" s="43" customFormat="1" ht="15" customHeight="1">
      <c r="A14" s="87"/>
      <c r="B14" s="439" t="s">
        <v>44</v>
      </c>
      <c r="C14" s="440"/>
      <c r="D14" s="437" t="str">
        <f>'Lista projektów'!D12</f>
        <v>Ernest Skolimowski</v>
      </c>
      <c r="E14" s="438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53"/>
      <c r="AQ14" s="36"/>
      <c r="AR14" s="450"/>
      <c r="AS14" s="461"/>
      <c r="AT14" s="459"/>
      <c r="AU14" s="448"/>
    </row>
    <row r="15" spans="1:47" s="44" customFormat="1" ht="15" customHeight="1" thickBot="1">
      <c r="A15" s="88"/>
      <c r="B15" s="439" t="str">
        <f>'Lista projektów'!Z7</f>
        <v>Czy projekt został zakończony?</v>
      </c>
      <c r="C15" s="440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54"/>
      <c r="AQ15" s="36"/>
      <c r="AR15" s="451"/>
      <c r="AS15" s="46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5.7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5">
      <c r="B18" s="419" t="s">
        <v>180</v>
      </c>
      <c r="C18" s="420"/>
      <c r="D18" s="420"/>
      <c r="E18" s="421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463">
        <f t="shared" si="4"/>
      </c>
    </row>
    <row r="19" spans="2:47" ht="15">
      <c r="B19" s="419" t="s">
        <v>180</v>
      </c>
      <c r="C19" s="420"/>
      <c r="D19" s="420"/>
      <c r="E19" s="421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463" t="str">
        <f t="shared" si="4"/>
        <v>Brak przychodów !!!</v>
      </c>
    </row>
    <row r="20" spans="2:47" ht="15" customHeight="1" thickBot="1">
      <c r="B20" s="428" t="s">
        <v>180</v>
      </c>
      <c r="C20" s="429"/>
      <c r="D20" s="429"/>
      <c r="E20" s="430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464" t="str">
        <f t="shared" si="4"/>
        <v>Wyższe przychody !!!</v>
      </c>
    </row>
    <row r="21" spans="1:47" s="263" customFormat="1" ht="20.25" customHeight="1" thickBot="1">
      <c r="A21" s="252"/>
      <c r="B21" s="425" t="s">
        <v>181</v>
      </c>
      <c r="C21" s="426"/>
      <c r="D21" s="426"/>
      <c r="E21" s="427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465" t="str">
        <f t="shared" si="4"/>
        <v>Wyższe przychody !!!</v>
      </c>
    </row>
    <row r="22" spans="2:47" ht="15" customHeight="1">
      <c r="B22" s="431" t="s">
        <v>180</v>
      </c>
      <c r="C22" s="432"/>
      <c r="D22" s="432"/>
      <c r="E22" s="433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5">
      <c r="B23" s="413" t="s">
        <v>180</v>
      </c>
      <c r="C23" s="414"/>
      <c r="D23" s="414"/>
      <c r="E23" s="415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5.75" thickBot="1">
      <c r="B24" s="413" t="s">
        <v>180</v>
      </c>
      <c r="C24" s="414"/>
      <c r="D24" s="414"/>
      <c r="E24" s="415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22" t="s">
        <v>182</v>
      </c>
      <c r="C25" s="423"/>
      <c r="D25" s="423"/>
      <c r="E25" s="424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5">
      <c r="B26" s="413" t="s">
        <v>180</v>
      </c>
      <c r="C26" s="414"/>
      <c r="D26" s="414"/>
      <c r="E26" s="415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5">
      <c r="B27" s="413" t="s">
        <v>180</v>
      </c>
      <c r="C27" s="414"/>
      <c r="D27" s="414"/>
      <c r="E27" s="415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5.75" thickBot="1">
      <c r="B28" s="413" t="s">
        <v>180</v>
      </c>
      <c r="C28" s="414"/>
      <c r="D28" s="414"/>
      <c r="E28" s="415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22" t="s">
        <v>183</v>
      </c>
      <c r="C29" s="423"/>
      <c r="D29" s="423"/>
      <c r="E29" s="424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5">
      <c r="B30" s="413" t="s">
        <v>180</v>
      </c>
      <c r="C30" s="414"/>
      <c r="D30" s="414"/>
      <c r="E30" s="415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5">
      <c r="B31" s="413" t="s">
        <v>180</v>
      </c>
      <c r="C31" s="414"/>
      <c r="D31" s="414"/>
      <c r="E31" s="415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5.75" thickBot="1">
      <c r="B32" s="413" t="s">
        <v>180</v>
      </c>
      <c r="C32" s="414"/>
      <c r="D32" s="414"/>
      <c r="E32" s="415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22" t="s">
        <v>184</v>
      </c>
      <c r="C33" s="423"/>
      <c r="D33" s="423"/>
      <c r="E33" s="424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25" t="s">
        <v>185</v>
      </c>
      <c r="C34" s="426"/>
      <c r="D34" s="426"/>
      <c r="E34" s="427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5.75" hidden="1" thickBot="1">
      <c r="B35" s="419"/>
      <c r="C35" s="420"/>
      <c r="D35" s="420"/>
      <c r="E35" s="421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5.7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5">
      <c r="B39" s="416" t="s">
        <v>0</v>
      </c>
      <c r="C39" s="417"/>
      <c r="D39" s="417"/>
      <c r="E39" s="418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5">
      <c r="B40" s="416" t="s">
        <v>102</v>
      </c>
      <c r="C40" s="417"/>
      <c r="D40" s="417"/>
      <c r="E40" s="418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5">
      <c r="B41" s="416" t="s">
        <v>103</v>
      </c>
      <c r="C41" s="417"/>
      <c r="D41" s="417"/>
      <c r="E41" s="418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5">
      <c r="B42" s="416" t="s">
        <v>104</v>
      </c>
      <c r="C42" s="417"/>
      <c r="D42" s="417"/>
      <c r="E42" s="418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5">
      <c r="B43" s="416" t="s">
        <v>105</v>
      </c>
      <c r="C43" s="417"/>
      <c r="D43" s="417"/>
      <c r="E43" s="418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5">
      <c r="B44" s="416" t="s">
        <v>106</v>
      </c>
      <c r="C44" s="417"/>
      <c r="D44" s="417"/>
      <c r="E44" s="418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5">
      <c r="B45" s="416" t="s">
        <v>107</v>
      </c>
      <c r="C45" s="417"/>
      <c r="D45" s="417"/>
      <c r="E45" s="418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5">
      <c r="B46" s="416" t="s">
        <v>108</v>
      </c>
      <c r="C46" s="417"/>
      <c r="D46" s="417"/>
      <c r="E46" s="418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5">
      <c r="B47" s="416"/>
      <c r="C47" s="417"/>
      <c r="D47" s="417"/>
      <c r="E47" s="418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5">
      <c r="B48" s="416"/>
      <c r="C48" s="417"/>
      <c r="D48" s="417"/>
      <c r="E48" s="418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5">
      <c r="B49" s="416"/>
      <c r="C49" s="417"/>
      <c r="D49" s="417"/>
      <c r="E49" s="418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5">
      <c r="B50" s="416"/>
      <c r="C50" s="417"/>
      <c r="D50" s="417"/>
      <c r="E50" s="418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5">
      <c r="B51" s="416"/>
      <c r="C51" s="417"/>
      <c r="D51" s="417"/>
      <c r="E51" s="418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5">
      <c r="B52" s="416"/>
      <c r="C52" s="417"/>
      <c r="D52" s="417"/>
      <c r="E52" s="418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5">
      <c r="B53" s="416"/>
      <c r="C53" s="417"/>
      <c r="D53" s="417"/>
      <c r="E53" s="418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5">
      <c r="B54" s="416"/>
      <c r="C54" s="417"/>
      <c r="D54" s="417"/>
      <c r="E54" s="418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5">
      <c r="B55" s="416"/>
      <c r="C55" s="417"/>
      <c r="D55" s="417"/>
      <c r="E55" s="418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5">
      <c r="B56" s="416"/>
      <c r="C56" s="417"/>
      <c r="D56" s="417"/>
      <c r="E56" s="418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5">
      <c r="B57" s="416"/>
      <c r="C57" s="417"/>
      <c r="D57" s="417"/>
      <c r="E57" s="418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5">
      <c r="B58" s="416"/>
      <c r="C58" s="417"/>
      <c r="D58" s="417"/>
      <c r="E58" s="418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5">
      <c r="B59" s="416"/>
      <c r="C59" s="417"/>
      <c r="D59" s="417"/>
      <c r="E59" s="418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5">
      <c r="B60" s="416"/>
      <c r="C60" s="417"/>
      <c r="D60" s="417"/>
      <c r="E60" s="418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5">
      <c r="B61" s="416"/>
      <c r="C61" s="417"/>
      <c r="D61" s="417"/>
      <c r="E61" s="418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5">
      <c r="B62" s="416"/>
      <c r="C62" s="417"/>
      <c r="D62" s="417"/>
      <c r="E62" s="418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5">
      <c r="B63" s="416"/>
      <c r="C63" s="417"/>
      <c r="D63" s="417"/>
      <c r="E63" s="418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5">
      <c r="B64" s="416"/>
      <c r="C64" s="417"/>
      <c r="D64" s="417"/>
      <c r="E64" s="418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5">
      <c r="B65" s="416"/>
      <c r="C65" s="417"/>
      <c r="D65" s="417"/>
      <c r="E65" s="418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5">
      <c r="B66" s="416"/>
      <c r="C66" s="417"/>
      <c r="D66" s="417"/>
      <c r="E66" s="418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5">
      <c r="B67" s="416"/>
      <c r="C67" s="417"/>
      <c r="D67" s="417"/>
      <c r="E67" s="418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5.75" thickBot="1">
      <c r="B68" s="416"/>
      <c r="C68" s="417"/>
      <c r="D68" s="417"/>
      <c r="E68" s="418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5.75" hidden="1" thickBot="1">
      <c r="B69" s="416"/>
      <c r="C69" s="417"/>
      <c r="D69" s="417"/>
      <c r="E69" s="418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73">
    <mergeCell ref="B21:E21"/>
    <mergeCell ref="B2:B5"/>
    <mergeCell ref="I2:I5"/>
    <mergeCell ref="M2:M5"/>
    <mergeCell ref="B18:E18"/>
    <mergeCell ref="B19:E19"/>
    <mergeCell ref="B20:E20"/>
    <mergeCell ref="Q2:Q5"/>
    <mergeCell ref="U2:U5"/>
    <mergeCell ref="V2:V5"/>
    <mergeCell ref="AA2:AA5"/>
    <mergeCell ref="AE2:AE5"/>
    <mergeCell ref="AI2:AI5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AR12:AT12"/>
    <mergeCell ref="AU12:AU14"/>
    <mergeCell ref="AR13:AR15"/>
    <mergeCell ref="AS13:AS15"/>
    <mergeCell ref="AT13:AT14"/>
    <mergeCell ref="B22:E22"/>
    <mergeCell ref="B30:E30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</mergeCells>
  <conditionalFormatting sqref="D15">
    <cfRule type="cellIs" priority="22" dxfId="137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V54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8.796875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4" t="s">
        <v>61</v>
      </c>
      <c r="C2" s="148"/>
      <c r="D2" s="149"/>
      <c r="E2" s="149"/>
      <c r="F2" s="150"/>
      <c r="G2" s="150"/>
      <c r="H2" s="150"/>
      <c r="I2" s="372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72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72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72" t="str">
        <f>"Wciśnij |+| lub |-| na górze i rozwiń lub zwiń               IV kwartał "&amp;U14</f>
        <v>Wciśnij |+| lub |-| na górze i rozwiń lub zwiń               IV kwartał 2014</v>
      </c>
      <c r="V2" s="372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72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72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72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72" t="str">
        <f>"Wciśnij |+| lub |-| na górze i rozwiń lub zwiń               IV kwartał "&amp;AM14</f>
        <v>Wciśnij |+| lub |-| na górze i rozwiń lub zwiń               IV kwartał 2014</v>
      </c>
      <c r="AN2" s="372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5"/>
      <c r="C3" s="186"/>
      <c r="D3" s="200" t="s">
        <v>47</v>
      </c>
      <c r="E3" s="156"/>
      <c r="F3" s="157"/>
      <c r="G3" s="157"/>
      <c r="H3" s="157"/>
      <c r="I3" s="373"/>
      <c r="J3" s="201"/>
      <c r="K3" s="201"/>
      <c r="L3" s="201"/>
      <c r="M3" s="373"/>
      <c r="N3" s="201"/>
      <c r="O3" s="201"/>
      <c r="P3" s="201"/>
      <c r="Q3" s="373"/>
      <c r="R3" s="201"/>
      <c r="S3" s="201"/>
      <c r="T3" s="201"/>
      <c r="U3" s="373"/>
      <c r="V3" s="375"/>
      <c r="W3" s="201"/>
      <c r="X3" s="201"/>
      <c r="Y3" s="201"/>
      <c r="Z3" s="201"/>
      <c r="AA3" s="373"/>
      <c r="AB3" s="201"/>
      <c r="AC3" s="201"/>
      <c r="AD3" s="201"/>
      <c r="AE3" s="373"/>
      <c r="AF3" s="201"/>
      <c r="AG3" s="201"/>
      <c r="AH3" s="201"/>
      <c r="AI3" s="373"/>
      <c r="AJ3" s="201"/>
      <c r="AK3" s="201"/>
      <c r="AL3" s="201"/>
      <c r="AM3" s="373"/>
      <c r="AN3" s="373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5"/>
      <c r="C4" s="186"/>
      <c r="D4" s="175"/>
      <c r="E4" s="156"/>
      <c r="F4" s="157"/>
      <c r="G4" s="157"/>
      <c r="H4" s="157"/>
      <c r="I4" s="373"/>
      <c r="J4" s="201"/>
      <c r="K4" s="201"/>
      <c r="L4" s="201"/>
      <c r="M4" s="373"/>
      <c r="N4" s="201"/>
      <c r="O4" s="201"/>
      <c r="P4" s="201"/>
      <c r="Q4" s="373"/>
      <c r="R4" s="201"/>
      <c r="S4" s="201"/>
      <c r="T4" s="201"/>
      <c r="U4" s="373"/>
      <c r="V4" s="375"/>
      <c r="W4" s="201"/>
      <c r="X4" s="201"/>
      <c r="Y4" s="201"/>
      <c r="Z4" s="201"/>
      <c r="AA4" s="373"/>
      <c r="AB4" s="201"/>
      <c r="AC4" s="201"/>
      <c r="AD4" s="201"/>
      <c r="AE4" s="373"/>
      <c r="AF4" s="201"/>
      <c r="AG4" s="201"/>
      <c r="AH4" s="201"/>
      <c r="AI4" s="373"/>
      <c r="AJ4" s="201"/>
      <c r="AK4" s="201"/>
      <c r="AL4" s="201"/>
      <c r="AM4" s="373"/>
      <c r="AN4" s="373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6"/>
      <c r="C5" s="156"/>
      <c r="D5" s="199" t="s">
        <v>98</v>
      </c>
      <c r="E5" s="156"/>
      <c r="F5" s="157"/>
      <c r="G5" s="157"/>
      <c r="H5" s="157"/>
      <c r="I5" s="374"/>
      <c r="J5" s="201"/>
      <c r="K5" s="201"/>
      <c r="L5" s="201"/>
      <c r="M5" s="374"/>
      <c r="N5" s="201"/>
      <c r="O5" s="201"/>
      <c r="P5" s="201"/>
      <c r="Q5" s="374"/>
      <c r="R5" s="201"/>
      <c r="S5" s="201"/>
      <c r="T5" s="201"/>
      <c r="U5" s="374"/>
      <c r="V5" s="376"/>
      <c r="W5" s="201"/>
      <c r="X5" s="201"/>
      <c r="Y5" s="201"/>
      <c r="Z5" s="201"/>
      <c r="AA5" s="374"/>
      <c r="AB5" s="201"/>
      <c r="AC5" s="201"/>
      <c r="AD5" s="201"/>
      <c r="AE5" s="374"/>
      <c r="AF5" s="201"/>
      <c r="AG5" s="201"/>
      <c r="AH5" s="201"/>
      <c r="AI5" s="374"/>
      <c r="AJ5" s="201"/>
      <c r="AK5" s="201"/>
      <c r="AL5" s="201"/>
      <c r="AM5" s="374"/>
      <c r="AN5" s="374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.75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34" t="str">
        <f>'Lista projektów'!C14</f>
        <v>Budujemy Muzem Polskich XIX Autostrad z okresu Królestwa Kongresowego</v>
      </c>
      <c r="C10" s="435"/>
      <c r="D10" s="435"/>
      <c r="E10" s="436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39" t="s">
        <v>16</v>
      </c>
      <c r="C12" s="440"/>
      <c r="D12" s="176" t="str">
        <f>'Lista projektów'!$F$14</f>
        <v>Styczeń</v>
      </c>
      <c r="E12" s="177">
        <f>'Lista projektów'!G14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52" t="s">
        <v>109</v>
      </c>
      <c r="AQ12" s="36"/>
      <c r="AR12" s="455" t="s">
        <v>110</v>
      </c>
      <c r="AS12" s="456"/>
      <c r="AT12" s="457"/>
      <c r="AU12" s="447" t="s">
        <v>112</v>
      </c>
    </row>
    <row r="13" spans="2:47" ht="15" customHeight="1">
      <c r="B13" s="439" t="s">
        <v>17</v>
      </c>
      <c r="C13" s="440"/>
      <c r="D13" s="176" t="str">
        <f>'Lista projektów'!I14</f>
        <v>Grudzień</v>
      </c>
      <c r="E13" s="177">
        <f>'Lista projektów'!J14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53"/>
      <c r="AQ13" s="36"/>
      <c r="AR13" s="449" t="s">
        <v>114</v>
      </c>
      <c r="AS13" s="460" t="s">
        <v>111</v>
      </c>
      <c r="AT13" s="458" t="s">
        <v>113</v>
      </c>
      <c r="AU13" s="448"/>
    </row>
    <row r="14" spans="1:47" s="43" customFormat="1" ht="15" customHeight="1">
      <c r="A14" s="87"/>
      <c r="B14" s="439" t="s">
        <v>44</v>
      </c>
      <c r="C14" s="440"/>
      <c r="D14" s="437" t="str">
        <f>'Lista projektów'!D14</f>
        <v>Igor Niemrozowski</v>
      </c>
      <c r="E14" s="438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53"/>
      <c r="AQ14" s="36"/>
      <c r="AR14" s="450"/>
      <c r="AS14" s="461"/>
      <c r="AT14" s="459"/>
      <c r="AU14" s="448"/>
    </row>
    <row r="15" spans="1:47" s="44" customFormat="1" ht="15" customHeight="1" thickBot="1">
      <c r="A15" s="88"/>
      <c r="B15" s="439" t="str">
        <f>'Lista projektów'!Z7</f>
        <v>Czy projekt został zakończony?</v>
      </c>
      <c r="C15" s="440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54"/>
      <c r="AQ15" s="36"/>
      <c r="AR15" s="451"/>
      <c r="AS15" s="46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5.7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5">
      <c r="B18" s="419" t="s">
        <v>180</v>
      </c>
      <c r="C18" s="420"/>
      <c r="D18" s="420"/>
      <c r="E18" s="421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463">
        <f t="shared" si="4"/>
      </c>
    </row>
    <row r="19" spans="2:47" ht="15">
      <c r="B19" s="419" t="s">
        <v>180</v>
      </c>
      <c r="C19" s="420"/>
      <c r="D19" s="420"/>
      <c r="E19" s="421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463" t="str">
        <f t="shared" si="4"/>
        <v>Brak przychodów !!!</v>
      </c>
    </row>
    <row r="20" spans="2:47" ht="15" customHeight="1" thickBot="1">
      <c r="B20" s="428" t="s">
        <v>180</v>
      </c>
      <c r="C20" s="429"/>
      <c r="D20" s="429"/>
      <c r="E20" s="430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464" t="str">
        <f t="shared" si="4"/>
        <v>Wyższe przychody !!!</v>
      </c>
    </row>
    <row r="21" spans="1:47" s="263" customFormat="1" ht="20.25" customHeight="1" thickBot="1">
      <c r="A21" s="252"/>
      <c r="B21" s="425" t="s">
        <v>181</v>
      </c>
      <c r="C21" s="426"/>
      <c r="D21" s="426"/>
      <c r="E21" s="427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465" t="str">
        <f t="shared" si="4"/>
        <v>Wyższe przychody !!!</v>
      </c>
    </row>
    <row r="22" spans="2:47" ht="15" customHeight="1">
      <c r="B22" s="431" t="s">
        <v>180</v>
      </c>
      <c r="C22" s="432"/>
      <c r="D22" s="432"/>
      <c r="E22" s="433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5">
      <c r="B23" s="413" t="s">
        <v>180</v>
      </c>
      <c r="C23" s="414"/>
      <c r="D23" s="414"/>
      <c r="E23" s="415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5.75" thickBot="1">
      <c r="B24" s="413" t="s">
        <v>180</v>
      </c>
      <c r="C24" s="414"/>
      <c r="D24" s="414"/>
      <c r="E24" s="415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22" t="s">
        <v>182</v>
      </c>
      <c r="C25" s="423"/>
      <c r="D25" s="423"/>
      <c r="E25" s="424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5">
      <c r="B26" s="413" t="s">
        <v>180</v>
      </c>
      <c r="C26" s="414"/>
      <c r="D26" s="414"/>
      <c r="E26" s="415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5">
      <c r="B27" s="413" t="s">
        <v>180</v>
      </c>
      <c r="C27" s="414"/>
      <c r="D27" s="414"/>
      <c r="E27" s="415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5.75" thickBot="1">
      <c r="B28" s="413" t="s">
        <v>180</v>
      </c>
      <c r="C28" s="414"/>
      <c r="D28" s="414"/>
      <c r="E28" s="415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22" t="s">
        <v>183</v>
      </c>
      <c r="C29" s="423"/>
      <c r="D29" s="423"/>
      <c r="E29" s="424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5">
      <c r="B30" s="413" t="s">
        <v>180</v>
      </c>
      <c r="C30" s="414"/>
      <c r="D30" s="414"/>
      <c r="E30" s="415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5">
      <c r="B31" s="413" t="s">
        <v>180</v>
      </c>
      <c r="C31" s="414"/>
      <c r="D31" s="414"/>
      <c r="E31" s="415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5.75" thickBot="1">
      <c r="B32" s="413" t="s">
        <v>180</v>
      </c>
      <c r="C32" s="414"/>
      <c r="D32" s="414"/>
      <c r="E32" s="415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22" t="s">
        <v>184</v>
      </c>
      <c r="C33" s="423"/>
      <c r="D33" s="423"/>
      <c r="E33" s="424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25" t="s">
        <v>185</v>
      </c>
      <c r="C34" s="426"/>
      <c r="D34" s="426"/>
      <c r="E34" s="427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5.75" hidden="1" thickBot="1">
      <c r="B35" s="419"/>
      <c r="C35" s="420"/>
      <c r="D35" s="420"/>
      <c r="E35" s="421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5.7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5">
      <c r="B39" s="416" t="s">
        <v>0</v>
      </c>
      <c r="C39" s="417"/>
      <c r="D39" s="417"/>
      <c r="E39" s="418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5">
      <c r="B40" s="416" t="s">
        <v>102</v>
      </c>
      <c r="C40" s="417"/>
      <c r="D40" s="417"/>
      <c r="E40" s="418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5">
      <c r="B41" s="416" t="s">
        <v>103</v>
      </c>
      <c r="C41" s="417"/>
      <c r="D41" s="417"/>
      <c r="E41" s="418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5">
      <c r="B42" s="416" t="s">
        <v>104</v>
      </c>
      <c r="C42" s="417"/>
      <c r="D42" s="417"/>
      <c r="E42" s="418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5">
      <c r="B43" s="416" t="s">
        <v>105</v>
      </c>
      <c r="C43" s="417"/>
      <c r="D43" s="417"/>
      <c r="E43" s="418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5">
      <c r="B44" s="416" t="s">
        <v>106</v>
      </c>
      <c r="C44" s="417"/>
      <c r="D44" s="417"/>
      <c r="E44" s="418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5">
      <c r="B45" s="416" t="s">
        <v>107</v>
      </c>
      <c r="C45" s="417"/>
      <c r="D45" s="417"/>
      <c r="E45" s="418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5">
      <c r="B46" s="416" t="s">
        <v>108</v>
      </c>
      <c r="C46" s="417"/>
      <c r="D46" s="417"/>
      <c r="E46" s="418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5">
      <c r="B47" s="416"/>
      <c r="C47" s="417"/>
      <c r="D47" s="417"/>
      <c r="E47" s="418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5">
      <c r="B48" s="416"/>
      <c r="C48" s="417"/>
      <c r="D48" s="417"/>
      <c r="E48" s="418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5">
      <c r="B49" s="416"/>
      <c r="C49" s="417"/>
      <c r="D49" s="417"/>
      <c r="E49" s="418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5">
      <c r="B50" s="416"/>
      <c r="C50" s="417"/>
      <c r="D50" s="417"/>
      <c r="E50" s="418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5">
      <c r="B51" s="416"/>
      <c r="C51" s="417"/>
      <c r="D51" s="417"/>
      <c r="E51" s="418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5">
      <c r="B52" s="416"/>
      <c r="C52" s="417"/>
      <c r="D52" s="417"/>
      <c r="E52" s="418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5">
      <c r="B53" s="416"/>
      <c r="C53" s="417"/>
      <c r="D53" s="417"/>
      <c r="E53" s="418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5">
      <c r="B54" s="416"/>
      <c r="C54" s="417"/>
      <c r="D54" s="417"/>
      <c r="E54" s="418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5">
      <c r="B55" s="416"/>
      <c r="C55" s="417"/>
      <c r="D55" s="417"/>
      <c r="E55" s="418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5">
      <c r="B56" s="416"/>
      <c r="C56" s="417"/>
      <c r="D56" s="417"/>
      <c r="E56" s="418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5">
      <c r="B57" s="416"/>
      <c r="C57" s="417"/>
      <c r="D57" s="417"/>
      <c r="E57" s="418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5">
      <c r="B58" s="416"/>
      <c r="C58" s="417"/>
      <c r="D58" s="417"/>
      <c r="E58" s="418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5">
      <c r="B59" s="416"/>
      <c r="C59" s="417"/>
      <c r="D59" s="417"/>
      <c r="E59" s="418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5">
      <c r="B60" s="416"/>
      <c r="C60" s="417"/>
      <c r="D60" s="417"/>
      <c r="E60" s="418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5">
      <c r="B61" s="416"/>
      <c r="C61" s="417"/>
      <c r="D61" s="417"/>
      <c r="E61" s="418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5">
      <c r="B62" s="416"/>
      <c r="C62" s="417"/>
      <c r="D62" s="417"/>
      <c r="E62" s="418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5">
      <c r="B63" s="416"/>
      <c r="C63" s="417"/>
      <c r="D63" s="417"/>
      <c r="E63" s="418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5">
      <c r="B64" s="416"/>
      <c r="C64" s="417"/>
      <c r="D64" s="417"/>
      <c r="E64" s="418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5">
      <c r="B65" s="416"/>
      <c r="C65" s="417"/>
      <c r="D65" s="417"/>
      <c r="E65" s="418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5">
      <c r="B66" s="416"/>
      <c r="C66" s="417"/>
      <c r="D66" s="417"/>
      <c r="E66" s="418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5">
      <c r="B67" s="416"/>
      <c r="C67" s="417"/>
      <c r="D67" s="417"/>
      <c r="E67" s="418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5.75" thickBot="1">
      <c r="B68" s="416"/>
      <c r="C68" s="417"/>
      <c r="D68" s="417"/>
      <c r="E68" s="418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5.75" hidden="1" thickBot="1">
      <c r="B69" s="416"/>
      <c r="C69" s="417"/>
      <c r="D69" s="417"/>
      <c r="E69" s="418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21:E21"/>
    <mergeCell ref="B2:B5"/>
    <mergeCell ref="I2:I5"/>
    <mergeCell ref="M2:M5"/>
    <mergeCell ref="B18:E18"/>
    <mergeCell ref="B19:E19"/>
    <mergeCell ref="B20:E20"/>
    <mergeCell ref="Q2:Q5"/>
    <mergeCell ref="U2:U5"/>
    <mergeCell ref="V2:V5"/>
    <mergeCell ref="AA2:AA5"/>
    <mergeCell ref="AE2:AE5"/>
    <mergeCell ref="AI2:AI5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AR12:AT12"/>
    <mergeCell ref="AU12:AU14"/>
    <mergeCell ref="AR13:AR15"/>
    <mergeCell ref="AS13:AS15"/>
    <mergeCell ref="AT13:AT14"/>
    <mergeCell ref="B22:E22"/>
    <mergeCell ref="B30:E30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</mergeCells>
  <conditionalFormatting sqref="D15">
    <cfRule type="cellIs" priority="22" dxfId="137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DJ48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8.796875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4" t="s">
        <v>61</v>
      </c>
      <c r="C2" s="148"/>
      <c r="D2" s="149"/>
      <c r="E2" s="149"/>
      <c r="F2" s="150"/>
      <c r="G2" s="150"/>
      <c r="H2" s="150"/>
      <c r="I2" s="372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72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72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72" t="str">
        <f>"Wciśnij |+| lub |-| na górze i rozwiń lub zwiń               IV kwartał "&amp;U14</f>
        <v>Wciśnij |+| lub |-| na górze i rozwiń lub zwiń               IV kwartał 2014</v>
      </c>
      <c r="V2" s="372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72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72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72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72" t="str">
        <f>"Wciśnij |+| lub |-| na górze i rozwiń lub zwiń               IV kwartał "&amp;AM14</f>
        <v>Wciśnij |+| lub |-| na górze i rozwiń lub zwiń               IV kwartał 2014</v>
      </c>
      <c r="AN2" s="372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5"/>
      <c r="C3" s="186"/>
      <c r="D3" s="200" t="s">
        <v>47</v>
      </c>
      <c r="E3" s="156"/>
      <c r="F3" s="157"/>
      <c r="G3" s="157"/>
      <c r="H3" s="157"/>
      <c r="I3" s="373"/>
      <c r="J3" s="201"/>
      <c r="K3" s="201"/>
      <c r="L3" s="201"/>
      <c r="M3" s="373"/>
      <c r="N3" s="201"/>
      <c r="O3" s="201"/>
      <c r="P3" s="201"/>
      <c r="Q3" s="373"/>
      <c r="R3" s="201"/>
      <c r="S3" s="201"/>
      <c r="T3" s="201"/>
      <c r="U3" s="373"/>
      <c r="V3" s="375"/>
      <c r="W3" s="201"/>
      <c r="X3" s="201"/>
      <c r="Y3" s="201"/>
      <c r="Z3" s="201"/>
      <c r="AA3" s="373"/>
      <c r="AB3" s="201"/>
      <c r="AC3" s="201"/>
      <c r="AD3" s="201"/>
      <c r="AE3" s="373"/>
      <c r="AF3" s="201"/>
      <c r="AG3" s="201"/>
      <c r="AH3" s="201"/>
      <c r="AI3" s="373"/>
      <c r="AJ3" s="201"/>
      <c r="AK3" s="201"/>
      <c r="AL3" s="201"/>
      <c r="AM3" s="373"/>
      <c r="AN3" s="373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5"/>
      <c r="C4" s="186"/>
      <c r="D4" s="175"/>
      <c r="E4" s="156"/>
      <c r="F4" s="157"/>
      <c r="G4" s="157"/>
      <c r="H4" s="157"/>
      <c r="I4" s="373"/>
      <c r="J4" s="201"/>
      <c r="K4" s="201"/>
      <c r="L4" s="201"/>
      <c r="M4" s="373"/>
      <c r="N4" s="201"/>
      <c r="O4" s="201"/>
      <c r="P4" s="201"/>
      <c r="Q4" s="373"/>
      <c r="R4" s="201"/>
      <c r="S4" s="201"/>
      <c r="T4" s="201"/>
      <c r="U4" s="373"/>
      <c r="V4" s="375"/>
      <c r="W4" s="201"/>
      <c r="X4" s="201"/>
      <c r="Y4" s="201"/>
      <c r="Z4" s="201"/>
      <c r="AA4" s="373"/>
      <c r="AB4" s="201"/>
      <c r="AC4" s="201"/>
      <c r="AD4" s="201"/>
      <c r="AE4" s="373"/>
      <c r="AF4" s="201"/>
      <c r="AG4" s="201"/>
      <c r="AH4" s="201"/>
      <c r="AI4" s="373"/>
      <c r="AJ4" s="201"/>
      <c r="AK4" s="201"/>
      <c r="AL4" s="201"/>
      <c r="AM4" s="373"/>
      <c r="AN4" s="373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6"/>
      <c r="C5" s="156"/>
      <c r="D5" s="199" t="s">
        <v>98</v>
      </c>
      <c r="E5" s="156"/>
      <c r="F5" s="157"/>
      <c r="G5" s="157"/>
      <c r="H5" s="157"/>
      <c r="I5" s="374"/>
      <c r="J5" s="201"/>
      <c r="K5" s="201"/>
      <c r="L5" s="201"/>
      <c r="M5" s="374"/>
      <c r="N5" s="201"/>
      <c r="O5" s="201"/>
      <c r="P5" s="201"/>
      <c r="Q5" s="374"/>
      <c r="R5" s="201"/>
      <c r="S5" s="201"/>
      <c r="T5" s="201"/>
      <c r="U5" s="374"/>
      <c r="V5" s="376"/>
      <c r="W5" s="201"/>
      <c r="X5" s="201"/>
      <c r="Y5" s="201"/>
      <c r="Z5" s="201"/>
      <c r="AA5" s="374"/>
      <c r="AB5" s="201"/>
      <c r="AC5" s="201"/>
      <c r="AD5" s="201"/>
      <c r="AE5" s="374"/>
      <c r="AF5" s="201"/>
      <c r="AG5" s="201"/>
      <c r="AH5" s="201"/>
      <c r="AI5" s="374"/>
      <c r="AJ5" s="201"/>
      <c r="AK5" s="201"/>
      <c r="AL5" s="201"/>
      <c r="AM5" s="374"/>
      <c r="AN5" s="374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.75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34" t="str">
        <f>'Lista projektów'!C18</f>
        <v>Wystawa dawnych znaków drogowych</v>
      </c>
      <c r="C10" s="435"/>
      <c r="D10" s="435"/>
      <c r="E10" s="436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39" t="s">
        <v>16</v>
      </c>
      <c r="C12" s="440"/>
      <c r="D12" s="176" t="str">
        <f>'Lista projektów'!$F$18</f>
        <v>Styczeń</v>
      </c>
      <c r="E12" s="177">
        <f>'Lista projektów'!G18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52" t="s">
        <v>109</v>
      </c>
      <c r="AQ12" s="36"/>
      <c r="AR12" s="455" t="s">
        <v>110</v>
      </c>
      <c r="AS12" s="456"/>
      <c r="AT12" s="457"/>
      <c r="AU12" s="447" t="s">
        <v>112</v>
      </c>
    </row>
    <row r="13" spans="2:47" ht="15" customHeight="1">
      <c r="B13" s="439" t="s">
        <v>17</v>
      </c>
      <c r="C13" s="440"/>
      <c r="D13" s="176" t="str">
        <f>'Lista projektów'!I18</f>
        <v>Grudzień</v>
      </c>
      <c r="E13" s="177">
        <f>'Lista projektów'!J18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53"/>
      <c r="AQ13" s="36"/>
      <c r="AR13" s="449" t="s">
        <v>114</v>
      </c>
      <c r="AS13" s="460" t="s">
        <v>111</v>
      </c>
      <c r="AT13" s="458" t="s">
        <v>113</v>
      </c>
      <c r="AU13" s="448"/>
    </row>
    <row r="14" spans="1:47" s="43" customFormat="1" ht="15" customHeight="1">
      <c r="A14" s="87"/>
      <c r="B14" s="439" t="s">
        <v>44</v>
      </c>
      <c r="C14" s="440"/>
      <c r="D14" s="437" t="str">
        <f>'Lista projektów'!D18</f>
        <v>Eugeniusz Wicherek</v>
      </c>
      <c r="E14" s="438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53"/>
      <c r="AQ14" s="36"/>
      <c r="AR14" s="450"/>
      <c r="AS14" s="461"/>
      <c r="AT14" s="459"/>
      <c r="AU14" s="448"/>
    </row>
    <row r="15" spans="1:47" s="44" customFormat="1" ht="15" customHeight="1" thickBot="1">
      <c r="A15" s="88"/>
      <c r="B15" s="439" t="str">
        <f>'Lista projektów'!Z7</f>
        <v>Czy projekt został zakończony?</v>
      </c>
      <c r="C15" s="440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54"/>
      <c r="AQ15" s="36"/>
      <c r="AR15" s="451"/>
      <c r="AS15" s="46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5.7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5">
      <c r="B18" s="419" t="s">
        <v>180</v>
      </c>
      <c r="C18" s="420"/>
      <c r="D18" s="420"/>
      <c r="E18" s="421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463">
        <f t="shared" si="4"/>
      </c>
    </row>
    <row r="19" spans="2:47" ht="15">
      <c r="B19" s="419" t="s">
        <v>180</v>
      </c>
      <c r="C19" s="420"/>
      <c r="D19" s="420"/>
      <c r="E19" s="421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463" t="str">
        <f t="shared" si="4"/>
        <v>Brak przychodów !!!</v>
      </c>
    </row>
    <row r="20" spans="2:47" ht="15" customHeight="1" thickBot="1">
      <c r="B20" s="428" t="s">
        <v>180</v>
      </c>
      <c r="C20" s="429"/>
      <c r="D20" s="429"/>
      <c r="E20" s="430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464" t="str">
        <f t="shared" si="4"/>
        <v>Wyższe przychody !!!</v>
      </c>
    </row>
    <row r="21" spans="1:47" s="263" customFormat="1" ht="20.25" customHeight="1" thickBot="1">
      <c r="A21" s="252"/>
      <c r="B21" s="425" t="s">
        <v>181</v>
      </c>
      <c r="C21" s="426"/>
      <c r="D21" s="426"/>
      <c r="E21" s="427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465" t="str">
        <f t="shared" si="4"/>
        <v>Wyższe przychody !!!</v>
      </c>
    </row>
    <row r="22" spans="2:47" ht="15" customHeight="1">
      <c r="B22" s="431" t="s">
        <v>180</v>
      </c>
      <c r="C22" s="432"/>
      <c r="D22" s="432"/>
      <c r="E22" s="433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5">
      <c r="B23" s="413" t="s">
        <v>180</v>
      </c>
      <c r="C23" s="414"/>
      <c r="D23" s="414"/>
      <c r="E23" s="415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5.75" thickBot="1">
      <c r="B24" s="413" t="s">
        <v>180</v>
      </c>
      <c r="C24" s="414"/>
      <c r="D24" s="414"/>
      <c r="E24" s="415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22" t="s">
        <v>182</v>
      </c>
      <c r="C25" s="423"/>
      <c r="D25" s="423"/>
      <c r="E25" s="424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5">
      <c r="B26" s="413" t="s">
        <v>180</v>
      </c>
      <c r="C26" s="414"/>
      <c r="D26" s="414"/>
      <c r="E26" s="415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5">
      <c r="B27" s="413" t="s">
        <v>180</v>
      </c>
      <c r="C27" s="414"/>
      <c r="D27" s="414"/>
      <c r="E27" s="415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5.75" thickBot="1">
      <c r="B28" s="413" t="s">
        <v>180</v>
      </c>
      <c r="C28" s="414"/>
      <c r="D28" s="414"/>
      <c r="E28" s="415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22" t="s">
        <v>183</v>
      </c>
      <c r="C29" s="423"/>
      <c r="D29" s="423"/>
      <c r="E29" s="424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5">
      <c r="B30" s="413" t="s">
        <v>180</v>
      </c>
      <c r="C30" s="414"/>
      <c r="D30" s="414"/>
      <c r="E30" s="415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5">
      <c r="B31" s="413" t="s">
        <v>180</v>
      </c>
      <c r="C31" s="414"/>
      <c r="D31" s="414"/>
      <c r="E31" s="415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5.75" thickBot="1">
      <c r="B32" s="413" t="s">
        <v>180</v>
      </c>
      <c r="C32" s="414"/>
      <c r="D32" s="414"/>
      <c r="E32" s="415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22" t="s">
        <v>184</v>
      </c>
      <c r="C33" s="423"/>
      <c r="D33" s="423"/>
      <c r="E33" s="424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25" t="s">
        <v>185</v>
      </c>
      <c r="C34" s="426"/>
      <c r="D34" s="426"/>
      <c r="E34" s="427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5.75" hidden="1" thickBot="1">
      <c r="B35" s="419"/>
      <c r="C35" s="420"/>
      <c r="D35" s="420"/>
      <c r="E35" s="421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5.7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5">
      <c r="B39" s="416" t="s">
        <v>0</v>
      </c>
      <c r="C39" s="417"/>
      <c r="D39" s="417"/>
      <c r="E39" s="418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5">
      <c r="B40" s="416" t="s">
        <v>102</v>
      </c>
      <c r="C40" s="417"/>
      <c r="D40" s="417"/>
      <c r="E40" s="418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5">
      <c r="B41" s="416" t="s">
        <v>103</v>
      </c>
      <c r="C41" s="417"/>
      <c r="D41" s="417"/>
      <c r="E41" s="418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5">
      <c r="B42" s="416" t="s">
        <v>104</v>
      </c>
      <c r="C42" s="417"/>
      <c r="D42" s="417"/>
      <c r="E42" s="418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5">
      <c r="B43" s="416" t="s">
        <v>105</v>
      </c>
      <c r="C43" s="417"/>
      <c r="D43" s="417"/>
      <c r="E43" s="418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5">
      <c r="B44" s="416" t="s">
        <v>106</v>
      </c>
      <c r="C44" s="417"/>
      <c r="D44" s="417"/>
      <c r="E44" s="418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5">
      <c r="B45" s="416" t="s">
        <v>107</v>
      </c>
      <c r="C45" s="417"/>
      <c r="D45" s="417"/>
      <c r="E45" s="418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5">
      <c r="B46" s="416" t="s">
        <v>108</v>
      </c>
      <c r="C46" s="417"/>
      <c r="D46" s="417"/>
      <c r="E46" s="418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5">
      <c r="B47" s="416"/>
      <c r="C47" s="417"/>
      <c r="D47" s="417"/>
      <c r="E47" s="418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5">
      <c r="B48" s="416"/>
      <c r="C48" s="417"/>
      <c r="D48" s="417"/>
      <c r="E48" s="418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5">
      <c r="B49" s="416"/>
      <c r="C49" s="417"/>
      <c r="D49" s="417"/>
      <c r="E49" s="418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5">
      <c r="B50" s="416"/>
      <c r="C50" s="417"/>
      <c r="D50" s="417"/>
      <c r="E50" s="418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5">
      <c r="B51" s="416"/>
      <c r="C51" s="417"/>
      <c r="D51" s="417"/>
      <c r="E51" s="418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5">
      <c r="B52" s="416"/>
      <c r="C52" s="417"/>
      <c r="D52" s="417"/>
      <c r="E52" s="418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5">
      <c r="B53" s="416"/>
      <c r="C53" s="417"/>
      <c r="D53" s="417"/>
      <c r="E53" s="418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5">
      <c r="B54" s="416"/>
      <c r="C54" s="417"/>
      <c r="D54" s="417"/>
      <c r="E54" s="418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5">
      <c r="B55" s="416"/>
      <c r="C55" s="417"/>
      <c r="D55" s="417"/>
      <c r="E55" s="418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5">
      <c r="B56" s="416"/>
      <c r="C56" s="417"/>
      <c r="D56" s="417"/>
      <c r="E56" s="418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5">
      <c r="B57" s="416"/>
      <c r="C57" s="417"/>
      <c r="D57" s="417"/>
      <c r="E57" s="418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5">
      <c r="B58" s="416"/>
      <c r="C58" s="417"/>
      <c r="D58" s="417"/>
      <c r="E58" s="418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5">
      <c r="B59" s="416"/>
      <c r="C59" s="417"/>
      <c r="D59" s="417"/>
      <c r="E59" s="418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5">
      <c r="B60" s="416"/>
      <c r="C60" s="417"/>
      <c r="D60" s="417"/>
      <c r="E60" s="418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5">
      <c r="B61" s="416"/>
      <c r="C61" s="417"/>
      <c r="D61" s="417"/>
      <c r="E61" s="418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5">
      <c r="B62" s="416"/>
      <c r="C62" s="417"/>
      <c r="D62" s="417"/>
      <c r="E62" s="418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5">
      <c r="B63" s="416"/>
      <c r="C63" s="417"/>
      <c r="D63" s="417"/>
      <c r="E63" s="418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5">
      <c r="B64" s="416"/>
      <c r="C64" s="417"/>
      <c r="D64" s="417"/>
      <c r="E64" s="418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5">
      <c r="B65" s="416"/>
      <c r="C65" s="417"/>
      <c r="D65" s="417"/>
      <c r="E65" s="418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5">
      <c r="B66" s="416"/>
      <c r="C66" s="417"/>
      <c r="D66" s="417"/>
      <c r="E66" s="418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5">
      <c r="B67" s="416"/>
      <c r="C67" s="417"/>
      <c r="D67" s="417"/>
      <c r="E67" s="418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5.75" thickBot="1">
      <c r="B68" s="416"/>
      <c r="C68" s="417"/>
      <c r="D68" s="417"/>
      <c r="E68" s="418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5.75" hidden="1" thickBot="1">
      <c r="B69" s="416"/>
      <c r="C69" s="417"/>
      <c r="D69" s="417"/>
      <c r="E69" s="418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21:E21"/>
    <mergeCell ref="B2:B5"/>
    <mergeCell ref="I2:I5"/>
    <mergeCell ref="M2:M5"/>
    <mergeCell ref="B18:E18"/>
    <mergeCell ref="B19:E19"/>
    <mergeCell ref="B20:E20"/>
    <mergeCell ref="Q2:Q5"/>
    <mergeCell ref="U2:U5"/>
    <mergeCell ref="V2:V5"/>
    <mergeCell ref="AA2:AA5"/>
    <mergeCell ref="AE2:AE5"/>
    <mergeCell ref="AI2:AI5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AR12:AT12"/>
    <mergeCell ref="AU12:AU14"/>
    <mergeCell ref="AR13:AR15"/>
    <mergeCell ref="AS13:AS15"/>
    <mergeCell ref="AT13:AT14"/>
    <mergeCell ref="B22:E22"/>
    <mergeCell ref="B30:E30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</mergeCells>
  <conditionalFormatting sqref="D15">
    <cfRule type="cellIs" priority="22" dxfId="137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46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8.796875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4" t="s">
        <v>61</v>
      </c>
      <c r="C2" s="148"/>
      <c r="D2" s="149"/>
      <c r="E2" s="149"/>
      <c r="F2" s="150"/>
      <c r="G2" s="150"/>
      <c r="H2" s="150"/>
      <c r="I2" s="372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72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72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72" t="str">
        <f>"Wciśnij |+| lub |-| na górze i rozwiń lub zwiń               IV kwartał "&amp;U14</f>
        <v>Wciśnij |+| lub |-| na górze i rozwiń lub zwiń               IV kwartał 2014</v>
      </c>
      <c r="V2" s="372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72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72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72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72" t="str">
        <f>"Wciśnij |+| lub |-| na górze i rozwiń lub zwiń               IV kwartał "&amp;AM14</f>
        <v>Wciśnij |+| lub |-| na górze i rozwiń lub zwiń               IV kwartał 2014</v>
      </c>
      <c r="AN2" s="372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5"/>
      <c r="C3" s="186"/>
      <c r="D3" s="200" t="s">
        <v>47</v>
      </c>
      <c r="E3" s="156"/>
      <c r="F3" s="157"/>
      <c r="G3" s="157"/>
      <c r="H3" s="157"/>
      <c r="I3" s="373"/>
      <c r="J3" s="201"/>
      <c r="K3" s="201"/>
      <c r="L3" s="201"/>
      <c r="M3" s="373"/>
      <c r="N3" s="201"/>
      <c r="O3" s="201"/>
      <c r="P3" s="201"/>
      <c r="Q3" s="373"/>
      <c r="R3" s="201"/>
      <c r="S3" s="201"/>
      <c r="T3" s="201"/>
      <c r="U3" s="373"/>
      <c r="V3" s="375"/>
      <c r="W3" s="201"/>
      <c r="X3" s="201"/>
      <c r="Y3" s="201"/>
      <c r="Z3" s="201"/>
      <c r="AA3" s="373"/>
      <c r="AB3" s="201"/>
      <c r="AC3" s="201"/>
      <c r="AD3" s="201"/>
      <c r="AE3" s="373"/>
      <c r="AF3" s="201"/>
      <c r="AG3" s="201"/>
      <c r="AH3" s="201"/>
      <c r="AI3" s="373"/>
      <c r="AJ3" s="201"/>
      <c r="AK3" s="201"/>
      <c r="AL3" s="201"/>
      <c r="AM3" s="373"/>
      <c r="AN3" s="373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5"/>
      <c r="C4" s="186"/>
      <c r="D4" s="175"/>
      <c r="E4" s="156"/>
      <c r="F4" s="157"/>
      <c r="G4" s="157"/>
      <c r="H4" s="157"/>
      <c r="I4" s="373"/>
      <c r="J4" s="201"/>
      <c r="K4" s="201"/>
      <c r="L4" s="201"/>
      <c r="M4" s="373"/>
      <c r="N4" s="201"/>
      <c r="O4" s="201"/>
      <c r="P4" s="201"/>
      <c r="Q4" s="373"/>
      <c r="R4" s="201"/>
      <c r="S4" s="201"/>
      <c r="T4" s="201"/>
      <c r="U4" s="373"/>
      <c r="V4" s="375"/>
      <c r="W4" s="201"/>
      <c r="X4" s="201"/>
      <c r="Y4" s="201"/>
      <c r="Z4" s="201"/>
      <c r="AA4" s="373"/>
      <c r="AB4" s="201"/>
      <c r="AC4" s="201"/>
      <c r="AD4" s="201"/>
      <c r="AE4" s="373"/>
      <c r="AF4" s="201"/>
      <c r="AG4" s="201"/>
      <c r="AH4" s="201"/>
      <c r="AI4" s="373"/>
      <c r="AJ4" s="201"/>
      <c r="AK4" s="201"/>
      <c r="AL4" s="201"/>
      <c r="AM4" s="373"/>
      <c r="AN4" s="373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6"/>
      <c r="C5" s="156"/>
      <c r="D5" s="199" t="s">
        <v>98</v>
      </c>
      <c r="E5" s="156"/>
      <c r="F5" s="157"/>
      <c r="G5" s="157"/>
      <c r="H5" s="157"/>
      <c r="I5" s="374"/>
      <c r="J5" s="201"/>
      <c r="K5" s="201"/>
      <c r="L5" s="201"/>
      <c r="M5" s="374"/>
      <c r="N5" s="201"/>
      <c r="O5" s="201"/>
      <c r="P5" s="201"/>
      <c r="Q5" s="374"/>
      <c r="R5" s="201"/>
      <c r="S5" s="201"/>
      <c r="T5" s="201"/>
      <c r="U5" s="374"/>
      <c r="V5" s="376"/>
      <c r="W5" s="201"/>
      <c r="X5" s="201"/>
      <c r="Y5" s="201"/>
      <c r="Z5" s="201"/>
      <c r="AA5" s="374"/>
      <c r="AB5" s="201"/>
      <c r="AC5" s="201"/>
      <c r="AD5" s="201"/>
      <c r="AE5" s="374"/>
      <c r="AF5" s="201"/>
      <c r="AG5" s="201"/>
      <c r="AH5" s="201"/>
      <c r="AI5" s="374"/>
      <c r="AJ5" s="201"/>
      <c r="AK5" s="201"/>
      <c r="AL5" s="201"/>
      <c r="AM5" s="374"/>
      <c r="AN5" s="374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.75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34" t="str">
        <f>'Lista projektów'!C16</f>
        <v>Prace konserwatorskie wiaduktu kolejowego pod Przełączą Łupkowską</v>
      </c>
      <c r="C10" s="435"/>
      <c r="D10" s="435"/>
      <c r="E10" s="436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39" t="s">
        <v>16</v>
      </c>
      <c r="C12" s="440"/>
      <c r="D12" s="176" t="str">
        <f>'Lista projektów'!$F$16</f>
        <v>Marzec</v>
      </c>
      <c r="E12" s="177">
        <f>'Lista projektów'!G16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52" t="s">
        <v>109</v>
      </c>
      <c r="AQ12" s="36"/>
      <c r="AR12" s="455" t="s">
        <v>110</v>
      </c>
      <c r="AS12" s="456"/>
      <c r="AT12" s="457"/>
      <c r="AU12" s="447" t="s">
        <v>112</v>
      </c>
    </row>
    <row r="13" spans="2:47" ht="15" customHeight="1">
      <c r="B13" s="439" t="s">
        <v>17</v>
      </c>
      <c r="C13" s="440"/>
      <c r="D13" s="176" t="str">
        <f>'Lista projektów'!I16</f>
        <v>Grudzień</v>
      </c>
      <c r="E13" s="177">
        <f>'Lista projektów'!J16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53"/>
      <c r="AQ13" s="36"/>
      <c r="AR13" s="449" t="s">
        <v>114</v>
      </c>
      <c r="AS13" s="460" t="s">
        <v>111</v>
      </c>
      <c r="AT13" s="458" t="s">
        <v>113</v>
      </c>
      <c r="AU13" s="448"/>
    </row>
    <row r="14" spans="1:47" s="43" customFormat="1" ht="15" customHeight="1">
      <c r="A14" s="87"/>
      <c r="B14" s="439" t="s">
        <v>44</v>
      </c>
      <c r="C14" s="440"/>
      <c r="D14" s="437" t="str">
        <f>'Lista projektów'!D16</f>
        <v>Zygmunt Wiaterek</v>
      </c>
      <c r="E14" s="438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53"/>
      <c r="AQ14" s="36"/>
      <c r="AR14" s="450"/>
      <c r="AS14" s="461"/>
      <c r="AT14" s="459"/>
      <c r="AU14" s="448"/>
    </row>
    <row r="15" spans="1:47" s="44" customFormat="1" ht="15" customHeight="1" thickBot="1">
      <c r="A15" s="88"/>
      <c r="B15" s="439" t="str">
        <f>'Lista projektów'!Z7</f>
        <v>Czy projekt został zakończony?</v>
      </c>
      <c r="C15" s="440"/>
      <c r="D15" s="187" t="s">
        <v>35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54"/>
      <c r="AQ15" s="36"/>
      <c r="AR15" s="451"/>
      <c r="AS15" s="46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5.7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5">
      <c r="B18" s="419" t="s">
        <v>180</v>
      </c>
      <c r="C18" s="420"/>
      <c r="D18" s="420"/>
      <c r="E18" s="421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463">
        <f t="shared" si="4"/>
      </c>
    </row>
    <row r="19" spans="2:47" ht="15">
      <c r="B19" s="419" t="s">
        <v>180</v>
      </c>
      <c r="C19" s="420"/>
      <c r="D19" s="420"/>
      <c r="E19" s="421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463" t="str">
        <f t="shared" si="4"/>
        <v>Brak przychodów !!!</v>
      </c>
    </row>
    <row r="20" spans="2:47" ht="15" customHeight="1" thickBot="1">
      <c r="B20" s="428" t="s">
        <v>180</v>
      </c>
      <c r="C20" s="429"/>
      <c r="D20" s="429"/>
      <c r="E20" s="430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464" t="str">
        <f t="shared" si="4"/>
        <v>Wyższe przychody !!!</v>
      </c>
    </row>
    <row r="21" spans="1:47" s="263" customFormat="1" ht="20.25" customHeight="1" thickBot="1">
      <c r="A21" s="252"/>
      <c r="B21" s="425" t="s">
        <v>181</v>
      </c>
      <c r="C21" s="426"/>
      <c r="D21" s="426"/>
      <c r="E21" s="427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465" t="str">
        <f t="shared" si="4"/>
        <v>Wyższe przychody !!!</v>
      </c>
    </row>
    <row r="22" spans="2:47" ht="15" customHeight="1">
      <c r="B22" s="431" t="s">
        <v>180</v>
      </c>
      <c r="C22" s="432"/>
      <c r="D22" s="432"/>
      <c r="E22" s="433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5">
      <c r="B23" s="413" t="s">
        <v>180</v>
      </c>
      <c r="C23" s="414"/>
      <c r="D23" s="414"/>
      <c r="E23" s="415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5.75" thickBot="1">
      <c r="B24" s="413" t="s">
        <v>180</v>
      </c>
      <c r="C24" s="414"/>
      <c r="D24" s="414"/>
      <c r="E24" s="415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22" t="s">
        <v>182</v>
      </c>
      <c r="C25" s="423"/>
      <c r="D25" s="423"/>
      <c r="E25" s="424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5">
      <c r="B26" s="413" t="s">
        <v>180</v>
      </c>
      <c r="C26" s="414"/>
      <c r="D26" s="414"/>
      <c r="E26" s="415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5">
      <c r="B27" s="413" t="s">
        <v>180</v>
      </c>
      <c r="C27" s="414"/>
      <c r="D27" s="414"/>
      <c r="E27" s="415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5.75" thickBot="1">
      <c r="B28" s="413" t="s">
        <v>180</v>
      </c>
      <c r="C28" s="414"/>
      <c r="D28" s="414"/>
      <c r="E28" s="415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22" t="s">
        <v>183</v>
      </c>
      <c r="C29" s="423"/>
      <c r="D29" s="423"/>
      <c r="E29" s="424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5">
      <c r="B30" s="413" t="s">
        <v>180</v>
      </c>
      <c r="C30" s="414"/>
      <c r="D30" s="414"/>
      <c r="E30" s="415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5">
      <c r="B31" s="413" t="s">
        <v>180</v>
      </c>
      <c r="C31" s="414"/>
      <c r="D31" s="414"/>
      <c r="E31" s="415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5.75" thickBot="1">
      <c r="B32" s="413" t="s">
        <v>180</v>
      </c>
      <c r="C32" s="414"/>
      <c r="D32" s="414"/>
      <c r="E32" s="415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22" t="s">
        <v>184</v>
      </c>
      <c r="C33" s="423"/>
      <c r="D33" s="423"/>
      <c r="E33" s="424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25" t="s">
        <v>185</v>
      </c>
      <c r="C34" s="426"/>
      <c r="D34" s="426"/>
      <c r="E34" s="427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5.75" hidden="1" thickBot="1">
      <c r="B35" s="419"/>
      <c r="C35" s="420"/>
      <c r="D35" s="420"/>
      <c r="E35" s="421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5.7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5">
      <c r="B39" s="416" t="s">
        <v>0</v>
      </c>
      <c r="C39" s="417"/>
      <c r="D39" s="417"/>
      <c r="E39" s="418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5">
      <c r="B40" s="416" t="s">
        <v>102</v>
      </c>
      <c r="C40" s="417"/>
      <c r="D40" s="417"/>
      <c r="E40" s="418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5">
      <c r="B41" s="416" t="s">
        <v>103</v>
      </c>
      <c r="C41" s="417"/>
      <c r="D41" s="417"/>
      <c r="E41" s="418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5">
      <c r="B42" s="416" t="s">
        <v>104</v>
      </c>
      <c r="C42" s="417"/>
      <c r="D42" s="417"/>
      <c r="E42" s="418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5">
      <c r="B43" s="416" t="s">
        <v>105</v>
      </c>
      <c r="C43" s="417"/>
      <c r="D43" s="417"/>
      <c r="E43" s="418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5">
      <c r="B44" s="416" t="s">
        <v>106</v>
      </c>
      <c r="C44" s="417"/>
      <c r="D44" s="417"/>
      <c r="E44" s="418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5">
      <c r="B45" s="416" t="s">
        <v>107</v>
      </c>
      <c r="C45" s="417"/>
      <c r="D45" s="417"/>
      <c r="E45" s="418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5">
      <c r="B46" s="416" t="s">
        <v>108</v>
      </c>
      <c r="C46" s="417"/>
      <c r="D46" s="417"/>
      <c r="E46" s="418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5">
      <c r="B47" s="416"/>
      <c r="C47" s="417"/>
      <c r="D47" s="417"/>
      <c r="E47" s="418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5">
      <c r="B48" s="416"/>
      <c r="C48" s="417"/>
      <c r="D48" s="417"/>
      <c r="E48" s="418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5">
      <c r="B49" s="416"/>
      <c r="C49" s="417"/>
      <c r="D49" s="417"/>
      <c r="E49" s="418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5">
      <c r="B50" s="416"/>
      <c r="C50" s="417"/>
      <c r="D50" s="417"/>
      <c r="E50" s="418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5">
      <c r="B51" s="416"/>
      <c r="C51" s="417"/>
      <c r="D51" s="417"/>
      <c r="E51" s="418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5">
      <c r="B52" s="416"/>
      <c r="C52" s="417"/>
      <c r="D52" s="417"/>
      <c r="E52" s="418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5">
      <c r="B53" s="416"/>
      <c r="C53" s="417"/>
      <c r="D53" s="417"/>
      <c r="E53" s="418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5">
      <c r="B54" s="416"/>
      <c r="C54" s="417"/>
      <c r="D54" s="417"/>
      <c r="E54" s="418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5">
      <c r="B55" s="416"/>
      <c r="C55" s="417"/>
      <c r="D55" s="417"/>
      <c r="E55" s="418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5">
      <c r="B56" s="416"/>
      <c r="C56" s="417"/>
      <c r="D56" s="417"/>
      <c r="E56" s="418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5">
      <c r="B57" s="416"/>
      <c r="C57" s="417"/>
      <c r="D57" s="417"/>
      <c r="E57" s="418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5">
      <c r="B58" s="416"/>
      <c r="C58" s="417"/>
      <c r="D58" s="417"/>
      <c r="E58" s="418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5">
      <c r="B59" s="416"/>
      <c r="C59" s="417"/>
      <c r="D59" s="417"/>
      <c r="E59" s="418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5">
      <c r="B60" s="416"/>
      <c r="C60" s="417"/>
      <c r="D60" s="417"/>
      <c r="E60" s="418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5">
      <c r="B61" s="416"/>
      <c r="C61" s="417"/>
      <c r="D61" s="417"/>
      <c r="E61" s="418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5">
      <c r="B62" s="416"/>
      <c r="C62" s="417"/>
      <c r="D62" s="417"/>
      <c r="E62" s="418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5">
      <c r="B63" s="416"/>
      <c r="C63" s="417"/>
      <c r="D63" s="417"/>
      <c r="E63" s="418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5">
      <c r="B64" s="416"/>
      <c r="C64" s="417"/>
      <c r="D64" s="417"/>
      <c r="E64" s="418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5">
      <c r="B65" s="416"/>
      <c r="C65" s="417"/>
      <c r="D65" s="417"/>
      <c r="E65" s="418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5">
      <c r="B66" s="416"/>
      <c r="C66" s="417"/>
      <c r="D66" s="417"/>
      <c r="E66" s="418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5">
      <c r="B67" s="416"/>
      <c r="C67" s="417"/>
      <c r="D67" s="417"/>
      <c r="E67" s="418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5.75" thickBot="1">
      <c r="B68" s="416"/>
      <c r="C68" s="417"/>
      <c r="D68" s="417"/>
      <c r="E68" s="418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5.75" hidden="1" thickBot="1">
      <c r="B69" s="416"/>
      <c r="C69" s="417"/>
      <c r="D69" s="417"/>
      <c r="E69" s="418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21:E21"/>
    <mergeCell ref="B2:B5"/>
    <mergeCell ref="I2:I5"/>
    <mergeCell ref="M2:M5"/>
    <mergeCell ref="B18:E18"/>
    <mergeCell ref="B19:E19"/>
    <mergeCell ref="B20:E20"/>
    <mergeCell ref="Q2:Q5"/>
    <mergeCell ref="U2:U5"/>
    <mergeCell ref="V2:V5"/>
    <mergeCell ref="AA2:AA5"/>
    <mergeCell ref="AE2:AE5"/>
    <mergeCell ref="AI2:AI5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AR12:AT12"/>
    <mergeCell ref="AU12:AU14"/>
    <mergeCell ref="AR13:AR15"/>
    <mergeCell ref="AS13:AS15"/>
    <mergeCell ref="AT13:AT14"/>
    <mergeCell ref="B22:E22"/>
    <mergeCell ref="B30:E30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</mergeCells>
  <conditionalFormatting sqref="D15">
    <cfRule type="cellIs" priority="22" dxfId="137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V54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8.796875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4" t="s">
        <v>61</v>
      </c>
      <c r="C2" s="148"/>
      <c r="D2" s="149"/>
      <c r="E2" s="149"/>
      <c r="F2" s="150"/>
      <c r="G2" s="150"/>
      <c r="H2" s="150"/>
      <c r="I2" s="372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72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72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72" t="str">
        <f>"Wciśnij |+| lub |-| na górze i rozwiń lub zwiń               IV kwartał "&amp;U14</f>
        <v>Wciśnij |+| lub |-| na górze i rozwiń lub zwiń               IV kwartał 2014</v>
      </c>
      <c r="V2" s="372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72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72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72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72" t="str">
        <f>"Wciśnij |+| lub |-| na górze i rozwiń lub zwiń               IV kwartał "&amp;AM14</f>
        <v>Wciśnij |+| lub |-| na górze i rozwiń lub zwiń               IV kwartał 2014</v>
      </c>
      <c r="AN2" s="372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5"/>
      <c r="C3" s="186"/>
      <c r="D3" s="200" t="s">
        <v>47</v>
      </c>
      <c r="E3" s="156"/>
      <c r="F3" s="157"/>
      <c r="G3" s="157"/>
      <c r="H3" s="157"/>
      <c r="I3" s="373"/>
      <c r="J3" s="201"/>
      <c r="K3" s="201"/>
      <c r="L3" s="201"/>
      <c r="M3" s="373"/>
      <c r="N3" s="201"/>
      <c r="O3" s="201"/>
      <c r="P3" s="201"/>
      <c r="Q3" s="373"/>
      <c r="R3" s="201"/>
      <c r="S3" s="201"/>
      <c r="T3" s="201"/>
      <c r="U3" s="373"/>
      <c r="V3" s="375"/>
      <c r="W3" s="201"/>
      <c r="X3" s="201"/>
      <c r="Y3" s="201"/>
      <c r="Z3" s="201"/>
      <c r="AA3" s="373"/>
      <c r="AB3" s="201"/>
      <c r="AC3" s="201"/>
      <c r="AD3" s="201"/>
      <c r="AE3" s="373"/>
      <c r="AF3" s="201"/>
      <c r="AG3" s="201"/>
      <c r="AH3" s="201"/>
      <c r="AI3" s="373"/>
      <c r="AJ3" s="201"/>
      <c r="AK3" s="201"/>
      <c r="AL3" s="201"/>
      <c r="AM3" s="373"/>
      <c r="AN3" s="373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5"/>
      <c r="C4" s="186"/>
      <c r="D4" s="175"/>
      <c r="E4" s="156"/>
      <c r="F4" s="157"/>
      <c r="G4" s="157"/>
      <c r="H4" s="157"/>
      <c r="I4" s="373"/>
      <c r="J4" s="201"/>
      <c r="K4" s="201"/>
      <c r="L4" s="201"/>
      <c r="M4" s="373"/>
      <c r="N4" s="201"/>
      <c r="O4" s="201"/>
      <c r="P4" s="201"/>
      <c r="Q4" s="373"/>
      <c r="R4" s="201"/>
      <c r="S4" s="201"/>
      <c r="T4" s="201"/>
      <c r="U4" s="373"/>
      <c r="V4" s="375"/>
      <c r="W4" s="201"/>
      <c r="X4" s="201"/>
      <c r="Y4" s="201"/>
      <c r="Z4" s="201"/>
      <c r="AA4" s="373"/>
      <c r="AB4" s="201"/>
      <c r="AC4" s="201"/>
      <c r="AD4" s="201"/>
      <c r="AE4" s="373"/>
      <c r="AF4" s="201"/>
      <c r="AG4" s="201"/>
      <c r="AH4" s="201"/>
      <c r="AI4" s="373"/>
      <c r="AJ4" s="201"/>
      <c r="AK4" s="201"/>
      <c r="AL4" s="201"/>
      <c r="AM4" s="373"/>
      <c r="AN4" s="373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6"/>
      <c r="C5" s="156"/>
      <c r="D5" s="199" t="s">
        <v>98</v>
      </c>
      <c r="E5" s="156"/>
      <c r="F5" s="157"/>
      <c r="G5" s="157"/>
      <c r="H5" s="157"/>
      <c r="I5" s="374"/>
      <c r="J5" s="201"/>
      <c r="K5" s="201"/>
      <c r="L5" s="201"/>
      <c r="M5" s="374"/>
      <c r="N5" s="201"/>
      <c r="O5" s="201"/>
      <c r="P5" s="201"/>
      <c r="Q5" s="374"/>
      <c r="R5" s="201"/>
      <c r="S5" s="201"/>
      <c r="T5" s="201"/>
      <c r="U5" s="374"/>
      <c r="V5" s="376"/>
      <c r="W5" s="201"/>
      <c r="X5" s="201"/>
      <c r="Y5" s="201"/>
      <c r="Z5" s="201"/>
      <c r="AA5" s="374"/>
      <c r="AB5" s="201"/>
      <c r="AC5" s="201"/>
      <c r="AD5" s="201"/>
      <c r="AE5" s="374"/>
      <c r="AF5" s="201"/>
      <c r="AG5" s="201"/>
      <c r="AH5" s="201"/>
      <c r="AI5" s="374"/>
      <c r="AJ5" s="201"/>
      <c r="AK5" s="201"/>
      <c r="AL5" s="201"/>
      <c r="AM5" s="374"/>
      <c r="AN5" s="374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.75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34" t="str">
        <f>'Lista projektów'!C20</f>
        <v>Przeciągnięcie zabytkowego parowozu ze Szczecina do Rzeszowa</v>
      </c>
      <c r="C10" s="435"/>
      <c r="D10" s="435"/>
      <c r="E10" s="436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39" t="s">
        <v>16</v>
      </c>
      <c r="C12" s="440"/>
      <c r="D12" s="176" t="str">
        <f>'Lista projektów'!$F$20</f>
        <v>Styczeń</v>
      </c>
      <c r="E12" s="177">
        <f>'Lista projektów'!G20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52" t="s">
        <v>109</v>
      </c>
      <c r="AQ12" s="36"/>
      <c r="AR12" s="455" t="s">
        <v>110</v>
      </c>
      <c r="AS12" s="456"/>
      <c r="AT12" s="457"/>
      <c r="AU12" s="447" t="s">
        <v>112</v>
      </c>
    </row>
    <row r="13" spans="2:47" ht="15" customHeight="1">
      <c r="B13" s="439" t="s">
        <v>17</v>
      </c>
      <c r="C13" s="440"/>
      <c r="D13" s="176" t="str">
        <f>'Lista projektów'!I20</f>
        <v>Grudzień</v>
      </c>
      <c r="E13" s="177">
        <f>'Lista projektów'!J20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53"/>
      <c r="AQ13" s="36"/>
      <c r="AR13" s="449" t="s">
        <v>114</v>
      </c>
      <c r="AS13" s="460" t="s">
        <v>111</v>
      </c>
      <c r="AT13" s="458" t="s">
        <v>113</v>
      </c>
      <c r="AU13" s="448"/>
    </row>
    <row r="14" spans="1:47" s="43" customFormat="1" ht="15" customHeight="1">
      <c r="A14" s="87"/>
      <c r="B14" s="439" t="s">
        <v>44</v>
      </c>
      <c r="C14" s="440"/>
      <c r="D14" s="437" t="str">
        <f>'Lista projektów'!D20</f>
        <v>Adam Rosa</v>
      </c>
      <c r="E14" s="438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53"/>
      <c r="AQ14" s="36"/>
      <c r="AR14" s="450"/>
      <c r="AS14" s="461"/>
      <c r="AT14" s="459"/>
      <c r="AU14" s="448"/>
    </row>
    <row r="15" spans="1:47" s="44" customFormat="1" ht="15" customHeight="1" thickBot="1">
      <c r="A15" s="88"/>
      <c r="B15" s="439" t="str">
        <f>'Lista projektów'!Z7</f>
        <v>Czy projekt został zakończony?</v>
      </c>
      <c r="C15" s="440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54"/>
      <c r="AQ15" s="36"/>
      <c r="AR15" s="451"/>
      <c r="AS15" s="46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5.7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5">
      <c r="B18" s="419" t="s">
        <v>180</v>
      </c>
      <c r="C18" s="420"/>
      <c r="D18" s="420"/>
      <c r="E18" s="421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463">
        <f t="shared" si="4"/>
      </c>
    </row>
    <row r="19" spans="2:47" ht="15">
      <c r="B19" s="419" t="s">
        <v>180</v>
      </c>
      <c r="C19" s="420"/>
      <c r="D19" s="420"/>
      <c r="E19" s="421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463" t="str">
        <f t="shared" si="4"/>
        <v>Brak przychodów !!!</v>
      </c>
    </row>
    <row r="20" spans="2:47" ht="15" customHeight="1" thickBot="1">
      <c r="B20" s="428" t="s">
        <v>180</v>
      </c>
      <c r="C20" s="429"/>
      <c r="D20" s="429"/>
      <c r="E20" s="430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464" t="str">
        <f t="shared" si="4"/>
        <v>Wyższe przychody !!!</v>
      </c>
    </row>
    <row r="21" spans="1:47" s="263" customFormat="1" ht="20.25" customHeight="1" thickBot="1">
      <c r="A21" s="252"/>
      <c r="B21" s="425" t="s">
        <v>181</v>
      </c>
      <c r="C21" s="426"/>
      <c r="D21" s="426"/>
      <c r="E21" s="427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465" t="str">
        <f t="shared" si="4"/>
        <v>Wyższe przychody !!!</v>
      </c>
    </row>
    <row r="22" spans="2:47" ht="15" customHeight="1">
      <c r="B22" s="431" t="s">
        <v>180</v>
      </c>
      <c r="C22" s="432"/>
      <c r="D22" s="432"/>
      <c r="E22" s="433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5">
      <c r="B23" s="413" t="s">
        <v>180</v>
      </c>
      <c r="C23" s="414"/>
      <c r="D23" s="414"/>
      <c r="E23" s="415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5.75" thickBot="1">
      <c r="B24" s="413" t="s">
        <v>180</v>
      </c>
      <c r="C24" s="414"/>
      <c r="D24" s="414"/>
      <c r="E24" s="415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22" t="s">
        <v>182</v>
      </c>
      <c r="C25" s="423"/>
      <c r="D25" s="423"/>
      <c r="E25" s="424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5">
      <c r="B26" s="413" t="s">
        <v>180</v>
      </c>
      <c r="C26" s="414"/>
      <c r="D26" s="414"/>
      <c r="E26" s="415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5">
      <c r="B27" s="413" t="s">
        <v>180</v>
      </c>
      <c r="C27" s="414"/>
      <c r="D27" s="414"/>
      <c r="E27" s="415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5.75" thickBot="1">
      <c r="B28" s="413" t="s">
        <v>180</v>
      </c>
      <c r="C28" s="414"/>
      <c r="D28" s="414"/>
      <c r="E28" s="415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22" t="s">
        <v>183</v>
      </c>
      <c r="C29" s="423"/>
      <c r="D29" s="423"/>
      <c r="E29" s="424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5">
      <c r="B30" s="413" t="s">
        <v>180</v>
      </c>
      <c r="C30" s="414"/>
      <c r="D30" s="414"/>
      <c r="E30" s="415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5">
      <c r="B31" s="413" t="s">
        <v>180</v>
      </c>
      <c r="C31" s="414"/>
      <c r="D31" s="414"/>
      <c r="E31" s="415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5.75" thickBot="1">
      <c r="B32" s="413" t="s">
        <v>180</v>
      </c>
      <c r="C32" s="414"/>
      <c r="D32" s="414"/>
      <c r="E32" s="415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22" t="s">
        <v>184</v>
      </c>
      <c r="C33" s="423"/>
      <c r="D33" s="423"/>
      <c r="E33" s="424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25" t="s">
        <v>185</v>
      </c>
      <c r="C34" s="426"/>
      <c r="D34" s="426"/>
      <c r="E34" s="427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5.75" hidden="1" thickBot="1">
      <c r="B35" s="419"/>
      <c r="C35" s="420"/>
      <c r="D35" s="420"/>
      <c r="E35" s="421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5.7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5">
      <c r="B39" s="416" t="s">
        <v>0</v>
      </c>
      <c r="C39" s="417"/>
      <c r="D39" s="417"/>
      <c r="E39" s="418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5">
      <c r="B40" s="416" t="s">
        <v>102</v>
      </c>
      <c r="C40" s="417"/>
      <c r="D40" s="417"/>
      <c r="E40" s="418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5">
      <c r="B41" s="416" t="s">
        <v>103</v>
      </c>
      <c r="C41" s="417"/>
      <c r="D41" s="417"/>
      <c r="E41" s="418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5">
      <c r="B42" s="416" t="s">
        <v>104</v>
      </c>
      <c r="C42" s="417"/>
      <c r="D42" s="417"/>
      <c r="E42" s="418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5">
      <c r="B43" s="416" t="s">
        <v>105</v>
      </c>
      <c r="C43" s="417"/>
      <c r="D43" s="417"/>
      <c r="E43" s="418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5">
      <c r="B44" s="416" t="s">
        <v>106</v>
      </c>
      <c r="C44" s="417"/>
      <c r="D44" s="417"/>
      <c r="E44" s="418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5">
      <c r="B45" s="416" t="s">
        <v>107</v>
      </c>
      <c r="C45" s="417"/>
      <c r="D45" s="417"/>
      <c r="E45" s="418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5">
      <c r="B46" s="416" t="s">
        <v>108</v>
      </c>
      <c r="C46" s="417"/>
      <c r="D46" s="417"/>
      <c r="E46" s="418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5">
      <c r="B47" s="416"/>
      <c r="C47" s="417"/>
      <c r="D47" s="417"/>
      <c r="E47" s="418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5">
      <c r="B48" s="416"/>
      <c r="C48" s="417"/>
      <c r="D48" s="417"/>
      <c r="E48" s="418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5">
      <c r="B49" s="416"/>
      <c r="C49" s="417"/>
      <c r="D49" s="417"/>
      <c r="E49" s="418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5">
      <c r="B50" s="416"/>
      <c r="C50" s="417"/>
      <c r="D50" s="417"/>
      <c r="E50" s="418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5">
      <c r="B51" s="416"/>
      <c r="C51" s="417"/>
      <c r="D51" s="417"/>
      <c r="E51" s="418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5">
      <c r="B52" s="416"/>
      <c r="C52" s="417"/>
      <c r="D52" s="417"/>
      <c r="E52" s="418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5">
      <c r="B53" s="416"/>
      <c r="C53" s="417"/>
      <c r="D53" s="417"/>
      <c r="E53" s="418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5">
      <c r="B54" s="416"/>
      <c r="C54" s="417"/>
      <c r="D54" s="417"/>
      <c r="E54" s="418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5">
      <c r="B55" s="416"/>
      <c r="C55" s="417"/>
      <c r="D55" s="417"/>
      <c r="E55" s="418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5">
      <c r="B56" s="416"/>
      <c r="C56" s="417"/>
      <c r="D56" s="417"/>
      <c r="E56" s="418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5">
      <c r="B57" s="416"/>
      <c r="C57" s="417"/>
      <c r="D57" s="417"/>
      <c r="E57" s="418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5">
      <c r="B58" s="416"/>
      <c r="C58" s="417"/>
      <c r="D58" s="417"/>
      <c r="E58" s="418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5">
      <c r="B59" s="416"/>
      <c r="C59" s="417"/>
      <c r="D59" s="417"/>
      <c r="E59" s="418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5">
      <c r="B60" s="416"/>
      <c r="C60" s="417"/>
      <c r="D60" s="417"/>
      <c r="E60" s="418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5">
      <c r="B61" s="416"/>
      <c r="C61" s="417"/>
      <c r="D61" s="417"/>
      <c r="E61" s="418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5">
      <c r="B62" s="416"/>
      <c r="C62" s="417"/>
      <c r="D62" s="417"/>
      <c r="E62" s="418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5">
      <c r="B63" s="416"/>
      <c r="C63" s="417"/>
      <c r="D63" s="417"/>
      <c r="E63" s="418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5">
      <c r="B64" s="416"/>
      <c r="C64" s="417"/>
      <c r="D64" s="417"/>
      <c r="E64" s="418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5">
      <c r="B65" s="416"/>
      <c r="C65" s="417"/>
      <c r="D65" s="417"/>
      <c r="E65" s="418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5">
      <c r="B66" s="416"/>
      <c r="C66" s="417"/>
      <c r="D66" s="417"/>
      <c r="E66" s="418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5">
      <c r="B67" s="416"/>
      <c r="C67" s="417"/>
      <c r="D67" s="417"/>
      <c r="E67" s="418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5.75" thickBot="1">
      <c r="B68" s="416"/>
      <c r="C68" s="417"/>
      <c r="D68" s="417"/>
      <c r="E68" s="418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5.75" hidden="1" thickBot="1">
      <c r="B69" s="416"/>
      <c r="C69" s="417"/>
      <c r="D69" s="417"/>
      <c r="E69" s="418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21:E21"/>
    <mergeCell ref="B2:B5"/>
    <mergeCell ref="I2:I5"/>
    <mergeCell ref="M2:M5"/>
    <mergeCell ref="B18:E18"/>
    <mergeCell ref="B19:E19"/>
    <mergeCell ref="B20:E20"/>
    <mergeCell ref="Q2:Q5"/>
    <mergeCell ref="U2:U5"/>
    <mergeCell ref="V2:V5"/>
    <mergeCell ref="AA2:AA5"/>
    <mergeCell ref="AE2:AE5"/>
    <mergeCell ref="AI2:AI5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AR12:AT12"/>
    <mergeCell ref="AU12:AU14"/>
    <mergeCell ref="AR13:AR15"/>
    <mergeCell ref="AS13:AS15"/>
    <mergeCell ref="AT13:AT14"/>
    <mergeCell ref="B22:E22"/>
    <mergeCell ref="B30:E30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</mergeCells>
  <conditionalFormatting sqref="D15">
    <cfRule type="cellIs" priority="22" dxfId="137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V42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8.796875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4" t="s">
        <v>61</v>
      </c>
      <c r="C2" s="148"/>
      <c r="D2" s="149"/>
      <c r="E2" s="149"/>
      <c r="F2" s="150"/>
      <c r="G2" s="150"/>
      <c r="H2" s="150"/>
      <c r="I2" s="372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72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72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72" t="str">
        <f>"Wciśnij |+| lub |-| na górze i rozwiń lub zwiń               IV kwartał "&amp;U14</f>
        <v>Wciśnij |+| lub |-| na górze i rozwiń lub zwiń               IV kwartał 2014</v>
      </c>
      <c r="V2" s="372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72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72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72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72" t="str">
        <f>"Wciśnij |+| lub |-| na górze i rozwiń lub zwiń               IV kwartał "&amp;AM14</f>
        <v>Wciśnij |+| lub |-| na górze i rozwiń lub zwiń               IV kwartał 2014</v>
      </c>
      <c r="AN2" s="372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5"/>
      <c r="C3" s="186"/>
      <c r="D3" s="200" t="s">
        <v>47</v>
      </c>
      <c r="E3" s="156"/>
      <c r="F3" s="157"/>
      <c r="G3" s="157"/>
      <c r="H3" s="157"/>
      <c r="I3" s="373"/>
      <c r="J3" s="201"/>
      <c r="K3" s="201"/>
      <c r="L3" s="201"/>
      <c r="M3" s="373"/>
      <c r="N3" s="201"/>
      <c r="O3" s="201"/>
      <c r="P3" s="201"/>
      <c r="Q3" s="373"/>
      <c r="R3" s="201"/>
      <c r="S3" s="201"/>
      <c r="T3" s="201"/>
      <c r="U3" s="373"/>
      <c r="V3" s="375"/>
      <c r="W3" s="201"/>
      <c r="X3" s="201"/>
      <c r="Y3" s="201"/>
      <c r="Z3" s="201"/>
      <c r="AA3" s="373"/>
      <c r="AB3" s="201"/>
      <c r="AC3" s="201"/>
      <c r="AD3" s="201"/>
      <c r="AE3" s="373"/>
      <c r="AF3" s="201"/>
      <c r="AG3" s="201"/>
      <c r="AH3" s="201"/>
      <c r="AI3" s="373"/>
      <c r="AJ3" s="201"/>
      <c r="AK3" s="201"/>
      <c r="AL3" s="201"/>
      <c r="AM3" s="373"/>
      <c r="AN3" s="373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5"/>
      <c r="C4" s="186"/>
      <c r="D4" s="175"/>
      <c r="E4" s="156"/>
      <c r="F4" s="157"/>
      <c r="G4" s="157"/>
      <c r="H4" s="157"/>
      <c r="I4" s="373"/>
      <c r="J4" s="201"/>
      <c r="K4" s="201"/>
      <c r="L4" s="201"/>
      <c r="M4" s="373"/>
      <c r="N4" s="201"/>
      <c r="O4" s="201"/>
      <c r="P4" s="201"/>
      <c r="Q4" s="373"/>
      <c r="R4" s="201"/>
      <c r="S4" s="201"/>
      <c r="T4" s="201"/>
      <c r="U4" s="373"/>
      <c r="V4" s="375"/>
      <c r="W4" s="201"/>
      <c r="X4" s="201"/>
      <c r="Y4" s="201"/>
      <c r="Z4" s="201"/>
      <c r="AA4" s="373"/>
      <c r="AB4" s="201"/>
      <c r="AC4" s="201"/>
      <c r="AD4" s="201"/>
      <c r="AE4" s="373"/>
      <c r="AF4" s="201"/>
      <c r="AG4" s="201"/>
      <c r="AH4" s="201"/>
      <c r="AI4" s="373"/>
      <c r="AJ4" s="201"/>
      <c r="AK4" s="201"/>
      <c r="AL4" s="201"/>
      <c r="AM4" s="373"/>
      <c r="AN4" s="373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6"/>
      <c r="C5" s="156"/>
      <c r="D5" s="199" t="s">
        <v>98</v>
      </c>
      <c r="E5" s="156"/>
      <c r="F5" s="157"/>
      <c r="G5" s="157"/>
      <c r="H5" s="157"/>
      <c r="I5" s="374"/>
      <c r="J5" s="201"/>
      <c r="K5" s="201"/>
      <c r="L5" s="201"/>
      <c r="M5" s="374"/>
      <c r="N5" s="201"/>
      <c r="O5" s="201"/>
      <c r="P5" s="201"/>
      <c r="Q5" s="374"/>
      <c r="R5" s="201"/>
      <c r="S5" s="201"/>
      <c r="T5" s="201"/>
      <c r="U5" s="374"/>
      <c r="V5" s="376"/>
      <c r="W5" s="201"/>
      <c r="X5" s="201"/>
      <c r="Y5" s="201"/>
      <c r="Z5" s="201"/>
      <c r="AA5" s="374"/>
      <c r="AB5" s="201"/>
      <c r="AC5" s="201"/>
      <c r="AD5" s="201"/>
      <c r="AE5" s="374"/>
      <c r="AF5" s="201"/>
      <c r="AG5" s="201"/>
      <c r="AH5" s="201"/>
      <c r="AI5" s="374"/>
      <c r="AJ5" s="201"/>
      <c r="AK5" s="201"/>
      <c r="AL5" s="201"/>
      <c r="AM5" s="374"/>
      <c r="AN5" s="374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.75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34" t="str">
        <f>'Lista projektów'!C22</f>
        <v>Rozbudowa kolekcji kilofów i łopat drogowych</v>
      </c>
      <c r="C10" s="435"/>
      <c r="D10" s="435"/>
      <c r="E10" s="436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39" t="s">
        <v>16</v>
      </c>
      <c r="C12" s="440"/>
      <c r="D12" s="176" t="str">
        <f>'Lista projektów'!$F$22</f>
        <v>Styczeń</v>
      </c>
      <c r="E12" s="177">
        <f>'Lista projektów'!G22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52" t="s">
        <v>109</v>
      </c>
      <c r="AQ12" s="36"/>
      <c r="AR12" s="455" t="s">
        <v>110</v>
      </c>
      <c r="AS12" s="456"/>
      <c r="AT12" s="457"/>
      <c r="AU12" s="447" t="s">
        <v>112</v>
      </c>
    </row>
    <row r="13" spans="2:47" ht="15" customHeight="1">
      <c r="B13" s="439" t="s">
        <v>17</v>
      </c>
      <c r="C13" s="440"/>
      <c r="D13" s="176" t="str">
        <f>'Lista projektów'!I22</f>
        <v>Grudzień</v>
      </c>
      <c r="E13" s="177">
        <f>'Lista projektów'!J22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53"/>
      <c r="AQ13" s="36"/>
      <c r="AR13" s="449" t="s">
        <v>114</v>
      </c>
      <c r="AS13" s="460" t="s">
        <v>111</v>
      </c>
      <c r="AT13" s="458" t="s">
        <v>113</v>
      </c>
      <c r="AU13" s="448"/>
    </row>
    <row r="14" spans="1:47" s="43" customFormat="1" ht="15" customHeight="1">
      <c r="A14" s="87"/>
      <c r="B14" s="439" t="s">
        <v>44</v>
      </c>
      <c r="C14" s="440"/>
      <c r="D14" s="437" t="str">
        <f>'Lista projektów'!D22</f>
        <v>Kazimierz Wyrzykowski</v>
      </c>
      <c r="E14" s="438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53"/>
      <c r="AQ14" s="36"/>
      <c r="AR14" s="450"/>
      <c r="AS14" s="461"/>
      <c r="AT14" s="459"/>
      <c r="AU14" s="448"/>
    </row>
    <row r="15" spans="1:47" s="44" customFormat="1" ht="15" customHeight="1" thickBot="1">
      <c r="A15" s="88"/>
      <c r="B15" s="439" t="str">
        <f>'Lista projektów'!Z7</f>
        <v>Czy projekt został zakończony?</v>
      </c>
      <c r="C15" s="440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54"/>
      <c r="AQ15" s="36"/>
      <c r="AR15" s="451"/>
      <c r="AS15" s="46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5.7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5">
      <c r="B18" s="419" t="s">
        <v>180</v>
      </c>
      <c r="C18" s="420"/>
      <c r="D18" s="420"/>
      <c r="E18" s="421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463">
        <f t="shared" si="4"/>
      </c>
    </row>
    <row r="19" spans="2:47" ht="15">
      <c r="B19" s="419" t="s">
        <v>180</v>
      </c>
      <c r="C19" s="420"/>
      <c r="D19" s="420"/>
      <c r="E19" s="421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463" t="str">
        <f t="shared" si="4"/>
        <v>Brak przychodów !!!</v>
      </c>
    </row>
    <row r="20" spans="2:47" ht="15" customHeight="1" thickBot="1">
      <c r="B20" s="428" t="s">
        <v>180</v>
      </c>
      <c r="C20" s="429"/>
      <c r="D20" s="429"/>
      <c r="E20" s="430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464" t="str">
        <f t="shared" si="4"/>
        <v>Wyższe przychody !!!</v>
      </c>
    </row>
    <row r="21" spans="1:47" s="263" customFormat="1" ht="20.25" customHeight="1" thickBot="1">
      <c r="A21" s="252"/>
      <c r="B21" s="425" t="s">
        <v>181</v>
      </c>
      <c r="C21" s="426"/>
      <c r="D21" s="426"/>
      <c r="E21" s="427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465" t="str">
        <f t="shared" si="4"/>
        <v>Wyższe przychody !!!</v>
      </c>
    </row>
    <row r="22" spans="2:47" ht="15" customHeight="1">
      <c r="B22" s="431" t="s">
        <v>180</v>
      </c>
      <c r="C22" s="432"/>
      <c r="D22" s="432"/>
      <c r="E22" s="433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5">
      <c r="B23" s="413" t="s">
        <v>180</v>
      </c>
      <c r="C23" s="414"/>
      <c r="D23" s="414"/>
      <c r="E23" s="415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5.75" thickBot="1">
      <c r="B24" s="413" t="s">
        <v>180</v>
      </c>
      <c r="C24" s="414"/>
      <c r="D24" s="414"/>
      <c r="E24" s="415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22" t="s">
        <v>182</v>
      </c>
      <c r="C25" s="423"/>
      <c r="D25" s="423"/>
      <c r="E25" s="424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5">
      <c r="B26" s="413" t="s">
        <v>180</v>
      </c>
      <c r="C26" s="414"/>
      <c r="D26" s="414"/>
      <c r="E26" s="415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5">
      <c r="B27" s="413" t="s">
        <v>180</v>
      </c>
      <c r="C27" s="414"/>
      <c r="D27" s="414"/>
      <c r="E27" s="415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5.75" thickBot="1">
      <c r="B28" s="413" t="s">
        <v>180</v>
      </c>
      <c r="C28" s="414"/>
      <c r="D28" s="414"/>
      <c r="E28" s="415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22" t="s">
        <v>183</v>
      </c>
      <c r="C29" s="423"/>
      <c r="D29" s="423"/>
      <c r="E29" s="424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5">
      <c r="B30" s="413" t="s">
        <v>180</v>
      </c>
      <c r="C30" s="414"/>
      <c r="D30" s="414"/>
      <c r="E30" s="415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5">
      <c r="B31" s="413" t="s">
        <v>180</v>
      </c>
      <c r="C31" s="414"/>
      <c r="D31" s="414"/>
      <c r="E31" s="415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5.75" thickBot="1">
      <c r="B32" s="413" t="s">
        <v>180</v>
      </c>
      <c r="C32" s="414"/>
      <c r="D32" s="414"/>
      <c r="E32" s="415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22" t="s">
        <v>184</v>
      </c>
      <c r="C33" s="423"/>
      <c r="D33" s="423"/>
      <c r="E33" s="424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25" t="s">
        <v>185</v>
      </c>
      <c r="C34" s="426"/>
      <c r="D34" s="426"/>
      <c r="E34" s="427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5.75" hidden="1" thickBot="1">
      <c r="B35" s="419"/>
      <c r="C35" s="420"/>
      <c r="D35" s="420"/>
      <c r="E35" s="421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5.7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5">
      <c r="B39" s="416" t="s">
        <v>0</v>
      </c>
      <c r="C39" s="417"/>
      <c r="D39" s="417"/>
      <c r="E39" s="418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5">
      <c r="B40" s="416" t="s">
        <v>102</v>
      </c>
      <c r="C40" s="417"/>
      <c r="D40" s="417"/>
      <c r="E40" s="418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5">
      <c r="B41" s="416" t="s">
        <v>103</v>
      </c>
      <c r="C41" s="417"/>
      <c r="D41" s="417"/>
      <c r="E41" s="418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5">
      <c r="B42" s="416" t="s">
        <v>104</v>
      </c>
      <c r="C42" s="417"/>
      <c r="D42" s="417"/>
      <c r="E42" s="418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5">
      <c r="B43" s="416" t="s">
        <v>105</v>
      </c>
      <c r="C43" s="417"/>
      <c r="D43" s="417"/>
      <c r="E43" s="418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5">
      <c r="B44" s="416" t="s">
        <v>106</v>
      </c>
      <c r="C44" s="417"/>
      <c r="D44" s="417"/>
      <c r="E44" s="418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5">
      <c r="B45" s="416" t="s">
        <v>107</v>
      </c>
      <c r="C45" s="417"/>
      <c r="D45" s="417"/>
      <c r="E45" s="418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5">
      <c r="B46" s="416" t="s">
        <v>108</v>
      </c>
      <c r="C46" s="417"/>
      <c r="D46" s="417"/>
      <c r="E46" s="418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5">
      <c r="B47" s="416"/>
      <c r="C47" s="417"/>
      <c r="D47" s="417"/>
      <c r="E47" s="418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5">
      <c r="B48" s="416"/>
      <c r="C48" s="417"/>
      <c r="D48" s="417"/>
      <c r="E48" s="418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5">
      <c r="B49" s="416"/>
      <c r="C49" s="417"/>
      <c r="D49" s="417"/>
      <c r="E49" s="418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5">
      <c r="B50" s="416"/>
      <c r="C50" s="417"/>
      <c r="D50" s="417"/>
      <c r="E50" s="418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5">
      <c r="B51" s="416"/>
      <c r="C51" s="417"/>
      <c r="D51" s="417"/>
      <c r="E51" s="418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5">
      <c r="B52" s="416"/>
      <c r="C52" s="417"/>
      <c r="D52" s="417"/>
      <c r="E52" s="418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5">
      <c r="B53" s="416"/>
      <c r="C53" s="417"/>
      <c r="D53" s="417"/>
      <c r="E53" s="418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5">
      <c r="B54" s="416"/>
      <c r="C54" s="417"/>
      <c r="D54" s="417"/>
      <c r="E54" s="418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5">
      <c r="B55" s="416"/>
      <c r="C55" s="417"/>
      <c r="D55" s="417"/>
      <c r="E55" s="418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5">
      <c r="B56" s="416"/>
      <c r="C56" s="417"/>
      <c r="D56" s="417"/>
      <c r="E56" s="418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5">
      <c r="B57" s="416"/>
      <c r="C57" s="417"/>
      <c r="D57" s="417"/>
      <c r="E57" s="418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5">
      <c r="B58" s="416"/>
      <c r="C58" s="417"/>
      <c r="D58" s="417"/>
      <c r="E58" s="418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5">
      <c r="B59" s="416"/>
      <c r="C59" s="417"/>
      <c r="D59" s="417"/>
      <c r="E59" s="418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5">
      <c r="B60" s="416"/>
      <c r="C60" s="417"/>
      <c r="D60" s="417"/>
      <c r="E60" s="418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5">
      <c r="B61" s="416"/>
      <c r="C61" s="417"/>
      <c r="D61" s="417"/>
      <c r="E61" s="418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5">
      <c r="B62" s="416"/>
      <c r="C62" s="417"/>
      <c r="D62" s="417"/>
      <c r="E62" s="418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5">
      <c r="B63" s="416"/>
      <c r="C63" s="417"/>
      <c r="D63" s="417"/>
      <c r="E63" s="418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5">
      <c r="B64" s="416"/>
      <c r="C64" s="417"/>
      <c r="D64" s="417"/>
      <c r="E64" s="418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5">
      <c r="B65" s="416"/>
      <c r="C65" s="417"/>
      <c r="D65" s="417"/>
      <c r="E65" s="418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5">
      <c r="B66" s="416"/>
      <c r="C66" s="417"/>
      <c r="D66" s="417"/>
      <c r="E66" s="418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5">
      <c r="B67" s="416"/>
      <c r="C67" s="417"/>
      <c r="D67" s="417"/>
      <c r="E67" s="418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5.75" thickBot="1">
      <c r="B68" s="416"/>
      <c r="C68" s="417"/>
      <c r="D68" s="417"/>
      <c r="E68" s="418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5.75" hidden="1" thickBot="1">
      <c r="B69" s="416"/>
      <c r="C69" s="417"/>
      <c r="D69" s="417"/>
      <c r="E69" s="418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21:E21"/>
    <mergeCell ref="B2:B5"/>
    <mergeCell ref="I2:I5"/>
    <mergeCell ref="M2:M5"/>
    <mergeCell ref="B18:E18"/>
    <mergeCell ref="B19:E19"/>
    <mergeCell ref="B20:E20"/>
    <mergeCell ref="Q2:Q5"/>
    <mergeCell ref="U2:U5"/>
    <mergeCell ref="V2:V5"/>
    <mergeCell ref="AA2:AA5"/>
    <mergeCell ref="AE2:AE5"/>
    <mergeCell ref="AI2:AI5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AR12:AT12"/>
    <mergeCell ref="AU12:AU14"/>
    <mergeCell ref="AR13:AR15"/>
    <mergeCell ref="AS13:AS15"/>
    <mergeCell ref="AT13:AT14"/>
    <mergeCell ref="B22:E22"/>
    <mergeCell ref="B30:E30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</mergeCells>
  <conditionalFormatting sqref="D15">
    <cfRule type="cellIs" priority="22" dxfId="137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Stowarzyszenie Klon/Jawor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Niecikowska</dc:creator>
  <cp:keywords/>
  <dc:description/>
  <cp:lastModifiedBy>Renata Niecikowska</cp:lastModifiedBy>
  <cp:lastPrinted>2014-10-19T14:08:59Z</cp:lastPrinted>
  <dcterms:created xsi:type="dcterms:W3CDTF">2014-10-18T20:52:59Z</dcterms:created>
  <dcterms:modified xsi:type="dcterms:W3CDTF">2014-12-12T18:06:21Z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